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772" firstSheet="3" activeTab="8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</sheets>
  <definedNames/>
  <calcPr fullCalcOnLoad="1"/>
</workbook>
</file>

<file path=xl/sharedStrings.xml><?xml version="1.0" encoding="utf-8"?>
<sst xmlns="http://schemas.openxmlformats.org/spreadsheetml/2006/main" count="1051" uniqueCount="163">
  <si>
    <t>Nombre Empresa</t>
  </si>
  <si>
    <t>Descripcion Tipo Queja</t>
  </si>
  <si>
    <t>2007</t>
  </si>
  <si>
    <t>2008</t>
  </si>
  <si>
    <t>AEROGAL</t>
  </si>
  <si>
    <t>Cancelacion Vuelo</t>
  </si>
  <si>
    <t>Deficiencia en la prestacion del servicio</t>
  </si>
  <si>
    <t>Demora de Vuelo</t>
  </si>
  <si>
    <t>Informacion deficiente</t>
  </si>
  <si>
    <t>Mal Manejo de Equipaje</t>
  </si>
  <si>
    <t>Otros</t>
  </si>
  <si>
    <t>Reserva</t>
  </si>
  <si>
    <t>Sobreventa (Cancelacion Reserva)</t>
  </si>
  <si>
    <t>AEROPOSTAL</t>
  </si>
  <si>
    <t>AEROREPUBLICA</t>
  </si>
  <si>
    <t>AIR CANADA</t>
  </si>
  <si>
    <t>AIR COMET</t>
  </si>
  <si>
    <t>AIR FRANCE</t>
  </si>
  <si>
    <t>AIR MADRD</t>
  </si>
  <si>
    <t>AIRES</t>
  </si>
  <si>
    <t>AMERICAN</t>
  </si>
  <si>
    <t>AVIANCA</t>
  </si>
  <si>
    <t>CONTINENTAL</t>
  </si>
  <si>
    <t>COPA</t>
  </si>
  <si>
    <t>CUBANA</t>
  </si>
  <si>
    <t>DELTA</t>
  </si>
  <si>
    <t>IBERIA</t>
  </si>
  <si>
    <t>LACSA</t>
  </si>
  <si>
    <t>LAN CHILE</t>
  </si>
  <si>
    <t>LAN PERU</t>
  </si>
  <si>
    <t>LLOYD BOLIVIANO</t>
  </si>
  <si>
    <t>MEXICANA</t>
  </si>
  <si>
    <t>TAME</t>
  </si>
  <si>
    <t>VARIG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</si>
  <si>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</si>
  <si>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</si>
  <si>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</si>
  <si>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</si>
  <si>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</si>
  <si>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</si>
  <si>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</si>
  <si>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</si>
  <si>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</si>
  <si>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</si>
  <si>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</si>
  <si>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</si>
  <si>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DUTCH ANTILLES </t>
  </si>
  <si>
    <t>SATENA</t>
  </si>
  <si>
    <t>ADA</t>
  </si>
  <si>
    <t>A. ARGENTINAS</t>
  </si>
  <si>
    <t>Fuente: Aplicativo quejasvuelo</t>
  </si>
  <si>
    <t>EMPRESAS REGULARES - OPERACIÓN INTERNACIONAL</t>
  </si>
  <si>
    <t>EASYFLY S.A</t>
  </si>
  <si>
    <t>SAM</t>
  </si>
  <si>
    <t>EMPRESAS REGULARES - OPERACIÓN NACIONAL</t>
  </si>
  <si>
    <t>TOTALES</t>
  </si>
  <si>
    <t>TRANS AMERICAN</t>
  </si>
  <si>
    <t>QUEJAS MENSUALES POR DEFICIENCIAS EN LA CALIDAD DEL SERVICIO DE TRANSPORTE AÉREO</t>
  </si>
  <si>
    <t>CUADRO N° 5</t>
  </si>
  <si>
    <t>CUADRO N° 6</t>
  </si>
  <si>
    <t>CUADRO N° 3</t>
  </si>
  <si>
    <t>DEFICIENCIAS EN LA CALIDAD DEL SERVICIO DE TRANSPORTE AÉREO - OPERACIÓN NACIONAL</t>
  </si>
  <si>
    <t>QUEJAS MENSUALES POR EMPRESA</t>
  </si>
  <si>
    <t>TOTAL</t>
  </si>
  <si>
    <t>MAYO</t>
  </si>
  <si>
    <t>ACUM. (ENE-MAY)</t>
  </si>
  <si>
    <t>VAR. 2008/2007</t>
  </si>
  <si>
    <t>EASYFLY</t>
  </si>
  <si>
    <t>CUADRO N° 4</t>
  </si>
  <si>
    <t>DEFICIENCIAS EN LA CALIDAD DEL SERVICIO DE TRANSPORTE AÉREO - OPERACIÓN INTERNACIONAL</t>
  </si>
  <si>
    <t>QUEJAS MENSUALES POR MOTIVO</t>
  </si>
  <si>
    <t>CUADRO N° 2</t>
  </si>
  <si>
    <t>CUADRO N° 1</t>
  </si>
  <si>
    <t>2007 (ENE-DIC)</t>
  </si>
  <si>
    <t>2008   (ENE-MAY)</t>
  </si>
  <si>
    <t>2007   (ENE-DIC)</t>
  </si>
  <si>
    <t>2007  (ENE-DIC)</t>
  </si>
  <si>
    <t>INTERNACIONAL</t>
  </si>
  <si>
    <t xml:space="preserve">DEFICIENCIAS EN LA CALIDAD DEL SERVICIO DE TRANSPORTE AÉREO </t>
  </si>
  <si>
    <t>CUADRO N° 7</t>
  </si>
  <si>
    <t>AÑO</t>
  </si>
  <si>
    <t>MES</t>
  </si>
  <si>
    <t>TOTAL VUELOS</t>
  </si>
  <si>
    <t>CANCELADOS</t>
  </si>
  <si>
    <t>INCONTROLABLES</t>
  </si>
  <si>
    <t>DEMORADOS</t>
  </si>
  <si>
    <t>DEM - INCONTRLABLES</t>
  </si>
  <si>
    <t>CUMPLIMIENTO VUELOS</t>
  </si>
  <si>
    <t>CUMPLIMIENTO EMPRESA</t>
  </si>
  <si>
    <t>A.ARGENTINAS</t>
  </si>
  <si>
    <t>DUTCH ANTILLES</t>
  </si>
  <si>
    <t>SPIRIT AIRLINES</t>
  </si>
  <si>
    <t>VRG LINHAS AEREAS</t>
  </si>
  <si>
    <t>CUADRO N° 8</t>
  </si>
  <si>
    <t>CUMPLIMIENTO DEL SERVICIO DE TRANSPORTE AÉREO REGULAR DE PASAJEROS</t>
  </si>
  <si>
    <t>Fuente: Empresas Aéreas</t>
  </si>
  <si>
    <t>CUADRO N° 9</t>
  </si>
  <si>
    <t>PERIODO</t>
  </si>
  <si>
    <t>VARIACIÓN 2008/2007</t>
  </si>
  <si>
    <t>MOTIVOS TÉCNICOS</t>
  </si>
  <si>
    <t>FALTA TRÁFICO</t>
  </si>
  <si>
    <t>MOTIVOS OPERACIONALES</t>
  </si>
  <si>
    <t>NACIONAL</t>
  </si>
  <si>
    <t>MINUTOS DEMORA</t>
  </si>
  <si>
    <t>PROMEDIO DEMORA POR VUELO (MINUTOS</t>
  </si>
  <si>
    <t>CUADRO N° 10</t>
  </si>
  <si>
    <t>VUELOS CANCELADOS POR MOTIVO MES A MES</t>
  </si>
  <si>
    <t>VUELOS DEMORADOS POR MOTIVO MES A MES</t>
  </si>
  <si>
    <t>CUADRO N° 11</t>
  </si>
  <si>
    <t>DEMORA POR VUELO (MINUTOS)</t>
  </si>
  <si>
    <t>CUADRO N° 12</t>
  </si>
  <si>
    <t xml:space="preserve">EMPRESAS REGULARES </t>
  </si>
  <si>
    <t>EMPRESAS REGULARES</t>
  </si>
  <si>
    <t>2008   (ENE-JUN)</t>
  </si>
  <si>
    <t>JUNIO</t>
  </si>
  <si>
    <t>ACUM. (ENE-JUN)</t>
  </si>
  <si>
    <t>AEROLINEA DE ANTIOQUIA S.A.</t>
  </si>
  <si>
    <t>AEROLINEAS ARGENTINAS</t>
  </si>
  <si>
    <t>NO REGISTRA</t>
  </si>
  <si>
    <t>2008     (ENE-JUN)</t>
  </si>
  <si>
    <t>2008    (ENE-JUN)</t>
  </si>
  <si>
    <t xml:space="preserve">ENERO DE 2007 A JUNIO DE 2008 </t>
  </si>
  <si>
    <t>Nombre</t>
  </si>
  <si>
    <t>ICARO S.A.</t>
  </si>
  <si>
    <t>ACUM ENE-JUN</t>
  </si>
  <si>
    <t>AAL</t>
  </si>
  <si>
    <t>ACA</t>
  </si>
  <si>
    <t>AFR</t>
  </si>
  <si>
    <t>ARE</t>
  </si>
  <si>
    <t>ARG</t>
  </si>
  <si>
    <t>AVA</t>
  </si>
  <si>
    <t>CMP</t>
  </si>
  <si>
    <t>COA</t>
  </si>
  <si>
    <t>CUB</t>
  </si>
  <si>
    <t>DAL</t>
  </si>
  <si>
    <t>DNL</t>
  </si>
  <si>
    <t>GLG</t>
  </si>
  <si>
    <t>IBE</t>
  </si>
  <si>
    <t>LAN</t>
  </si>
  <si>
    <t>LPE</t>
  </si>
  <si>
    <t>LRC</t>
  </si>
  <si>
    <t>MPD</t>
  </si>
  <si>
    <t>MXA</t>
  </si>
  <si>
    <t>NKS</t>
  </si>
  <si>
    <t>RPB</t>
  </si>
  <si>
    <t>TAE</t>
  </si>
  <si>
    <t>TPU</t>
  </si>
  <si>
    <t>VRN</t>
  </si>
  <si>
    <t>ANQ</t>
  </si>
  <si>
    <t>EFY</t>
  </si>
  <si>
    <t>LLOYD AÉREO BOLIVIANO</t>
  </si>
  <si>
    <t>ALV</t>
  </si>
  <si>
    <t>ICD</t>
  </si>
  <si>
    <t>LLB</t>
  </si>
  <si>
    <t>NSE</t>
  </si>
  <si>
    <t>VRG</t>
  </si>
  <si>
    <t>QUEJAS POR CADA 100.000 PASAJEROS</t>
  </si>
  <si>
    <t xml:space="preserve">VRG LINHAS AEREAS S.A </t>
  </si>
  <si>
    <t xml:space="preserve">Sigla </t>
  </si>
  <si>
    <t>EMPRESA</t>
  </si>
  <si>
    <t>PASAJEROS MOVILIZADOS POR EMPRESA</t>
  </si>
  <si>
    <t>ORIGEN DESTINO (ENERO 2007 A JUNIO 2008)</t>
  </si>
  <si>
    <t>CUADRO N° 13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</si>
</sst>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[$-240A]dddd\,\ dd&quot; de &quot;mmmm&quot; de &quot;yyyy"/>
    <numFmt numFmtId="174" formatCode="mmm"/>
    <numFmt numFmtId="175" formatCode="0.0%"/>
    <numFmt numFmtId="176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"/>
      <family val="0"/>
    </font>
    <font>
      <sz val="10"/>
      <name val=""/>
      <family val="0"/>
    </font>
    <font>
      <sz val="8"/>
      <name val="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1" xfId="0" applyAlignment="1">
      <alignment vertical="top"/>
    </xf>
    <xf numFmtId="0" fontId="4" fillId="2" borderId="2" xfId="0" applyAlignment="1">
      <alignment horizontal="left" vertical="top"/>
    </xf>
    <xf numFmtId="0" fontId="4" fillId="2" borderId="3" xfId="0" applyAlignment="1">
      <alignment horizontal="left" vertical="top"/>
    </xf>
    <xf numFmtId="0" fontId="4" fillId="2" borderId="3" xfId="0" applyAlignment="1">
      <alignment horizontal="right" vertical="top"/>
    </xf>
    <xf numFmtId="0" fontId="0" fillId="2" borderId="4" xfId="0" applyAlignment="1">
      <alignment vertical="top"/>
    </xf>
    <xf numFmtId="0" fontId="5" fillId="0" borderId="0" xfId="0" applyFont="1" applyAlignment="1">
      <alignment/>
    </xf>
    <xf numFmtId="0" fontId="4" fillId="2" borderId="2" xfId="0" applyFont="1" applyAlignment="1">
      <alignment horizontal="left" vertical="top"/>
    </xf>
    <xf numFmtId="0" fontId="1" fillId="0" borderId="0" xfId="0" applyFont="1" applyAlignment="1">
      <alignment/>
    </xf>
    <xf numFmtId="172" fontId="4" fillId="3" borderId="3" xfId="0" applyFill="1" applyAlignment="1">
      <alignment horizontal="centerContinuous" vertical="top"/>
    </xf>
    <xf numFmtId="174" fontId="6" fillId="3" borderId="3" xfId="0" applyNumberFormat="1" applyFont="1" applyFill="1" applyAlignment="1">
      <alignment horizontal="center" vertical="top"/>
    </xf>
    <xf numFmtId="0" fontId="0" fillId="0" borderId="3" xfId="0" applyBorder="1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2" fontId="4" fillId="3" borderId="3" xfId="0" applyFill="1" applyBorder="1" applyAlignment="1">
      <alignment horizontal="centerContinuous" vertical="top"/>
    </xf>
    <xf numFmtId="174" fontId="6" fillId="3" borderId="3" xfId="0" applyNumberFormat="1" applyFont="1" applyFill="1" applyBorder="1" applyAlignment="1">
      <alignment horizontal="center" vertical="top"/>
    </xf>
    <xf numFmtId="0" fontId="0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9" fontId="9" fillId="0" borderId="0" xfId="0" applyNumberFormat="1" applyFont="1" applyAlignment="1">
      <alignment/>
    </xf>
    <xf numFmtId="9" fontId="9" fillId="4" borderId="3" xfId="0" applyNumberFormat="1" applyFont="1" applyFill="1" applyBorder="1" applyAlignment="1">
      <alignment/>
    </xf>
    <xf numFmtId="9" fontId="9" fillId="5" borderId="3" xfId="0" applyNumberFormat="1" applyFont="1" applyFill="1" applyBorder="1" applyAlignment="1">
      <alignment horizontal="center" wrapText="1"/>
    </xf>
    <xf numFmtId="9" fontId="9" fillId="5" borderId="3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8" fillId="4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Border="1" applyAlignment="1">
      <alignment/>
    </xf>
    <xf numFmtId="0" fontId="4" fillId="3" borderId="2" xfId="0" applyFill="1" applyBorder="1" applyAlignment="1">
      <alignment vertical="center" wrapText="1"/>
    </xf>
    <xf numFmtId="0" fontId="4" fillId="3" borderId="4" xfId="0" applyFill="1" applyBorder="1" applyAlignment="1">
      <alignment vertical="center" wrapText="1"/>
    </xf>
    <xf numFmtId="1" fontId="0" fillId="0" borderId="0" xfId="0" applyNumberFormat="1" applyAlignment="1">
      <alignment/>
    </xf>
    <xf numFmtId="0" fontId="10" fillId="5" borderId="3" xfId="0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" fillId="5" borderId="6" xfId="0" applyFont="1" applyFill="1" applyBorder="1" applyAlignment="1">
      <alignment/>
    </xf>
    <xf numFmtId="0" fontId="12" fillId="0" borderId="0" xfId="0" applyFont="1" applyAlignment="1">
      <alignment/>
    </xf>
    <xf numFmtId="9" fontId="9" fillId="5" borderId="6" xfId="0" applyNumberFormat="1" applyFont="1" applyFill="1" applyBorder="1" applyAlignment="1">
      <alignment horizontal="center" wrapText="1"/>
    </xf>
    <xf numFmtId="9" fontId="9" fillId="5" borderId="6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8" fillId="0" borderId="6" xfId="0" applyFont="1" applyBorder="1" applyAlignment="1">
      <alignment/>
    </xf>
    <xf numFmtId="9" fontId="9" fillId="4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9" fontId="1" fillId="0" borderId="6" xfId="0" applyNumberFormat="1" applyFont="1" applyBorder="1" applyAlignment="1">
      <alignment/>
    </xf>
    <xf numFmtId="9" fontId="8" fillId="0" borderId="6" xfId="0" applyNumberFormat="1" applyFont="1" applyBorder="1" applyAlignment="1">
      <alignment/>
    </xf>
    <xf numFmtId="9" fontId="0" fillId="0" borderId="6" xfId="0" applyNumberFormat="1" applyFont="1" applyBorder="1" applyAlignment="1">
      <alignment/>
    </xf>
    <xf numFmtId="0" fontId="1" fillId="4" borderId="6" xfId="0" applyFont="1" applyFill="1" applyBorder="1" applyAlignment="1">
      <alignment/>
    </xf>
    <xf numFmtId="9" fontId="1" fillId="4" borderId="6" xfId="0" applyNumberFormat="1" applyFont="1" applyFill="1" applyBorder="1" applyAlignment="1">
      <alignment/>
    </xf>
    <xf numFmtId="9" fontId="8" fillId="4" borderId="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5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0" fillId="5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3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9" fontId="0" fillId="4" borderId="6" xfId="0" applyNumberFormat="1" applyFont="1" applyFill="1" applyBorder="1" applyAlignment="1">
      <alignment/>
    </xf>
    <xf numFmtId="0" fontId="14" fillId="5" borderId="6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9" fontId="9" fillId="5" borderId="3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0" fontId="4" fillId="2" borderId="7" xfId="0" applyBorder="1" applyAlignment="1">
      <alignment horizontal="left" vertical="top"/>
    </xf>
    <xf numFmtId="0" fontId="0" fillId="2" borderId="8" xfId="0" applyBorder="1" applyAlignment="1">
      <alignment vertical="top"/>
    </xf>
    <xf numFmtId="0" fontId="0" fillId="2" borderId="9" xfId="0" applyBorder="1" applyAlignment="1">
      <alignment vertical="top"/>
    </xf>
    <xf numFmtId="0" fontId="4" fillId="2" borderId="5" xfId="0" applyFont="1" applyBorder="1" applyAlignment="1">
      <alignment horizontal="left" vertical="top"/>
    </xf>
    <xf numFmtId="0" fontId="4" fillId="2" borderId="7" xfId="0" applyFont="1" applyBorder="1" applyAlignment="1">
      <alignment horizontal="left" vertical="top"/>
    </xf>
    <xf numFmtId="0" fontId="4" fillId="2" borderId="8" xfId="0" applyBorder="1" applyAlignment="1">
      <alignment horizontal="left" vertical="top"/>
    </xf>
    <xf numFmtId="0" fontId="4" fillId="2" borderId="3" xfId="0" applyFont="1" applyBorder="1" applyAlignment="1">
      <alignment horizontal="left" vertical="top"/>
    </xf>
    <xf numFmtId="0" fontId="4" fillId="2" borderId="2" xfId="0" applyBorder="1" applyAlignment="1">
      <alignment horizontal="left" vertical="top"/>
    </xf>
    <xf numFmtId="0" fontId="0" fillId="2" borderId="1" xfId="0" applyBorder="1" applyAlignment="1">
      <alignment vertical="top"/>
    </xf>
    <xf numFmtId="0" fontId="0" fillId="2" borderId="4" xfId="0" applyBorder="1" applyAlignment="1">
      <alignment vertical="top"/>
    </xf>
    <xf numFmtId="3" fontId="10" fillId="5" borderId="3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5" borderId="6" xfId="0" applyFill="1" applyBorder="1" applyAlignment="1">
      <alignment/>
    </xf>
    <xf numFmtId="3" fontId="1" fillId="5" borderId="6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5" borderId="3" xfId="0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0" fontId="4" fillId="3" borderId="3" xfId="0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9" fontId="9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4" fillId="3" borderId="2" xfId="0" applyFill="1" applyBorder="1" applyAlignment="1">
      <alignment horizontal="center" vertical="center" wrapText="1"/>
    </xf>
    <xf numFmtId="0" fontId="4" fillId="3" borderId="4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9" fontId="9" fillId="5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3" fontId="0" fillId="5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 vertical="center"/>
    </xf>
    <xf numFmtId="3" fontId="0" fillId="5" borderId="13" xfId="0" applyNumberFormat="1" applyFont="1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left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74" zoomScaleNormal="74" workbookViewId="0" topLeftCell="A1">
      <selection activeCell="P14" sqref="P14"/>
    </sheetView>
  </sheetViews>
  <sheetFormatPr defaultColWidth="11.421875" defaultRowHeight="12.75"/>
  <cols>
    <col min="1" max="1" width="21.7109375" style="0" customWidth="1"/>
    <col min="2" max="5" width="0" style="80" hidden="1" customWidth="1"/>
    <col min="6" max="6" width="11.7109375" style="33" customWidth="1"/>
    <col min="7" max="8" width="11.7109375" style="0" customWidth="1"/>
    <col min="9" max="9" width="12.7109375" style="0" customWidth="1"/>
  </cols>
  <sheetData>
    <row r="1" spans="1:9" ht="12.75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15">
      <c r="A2" s="86" t="s">
        <v>156</v>
      </c>
      <c r="B2" s="86"/>
      <c r="C2" s="86"/>
      <c r="D2" s="86"/>
      <c r="E2" s="86"/>
      <c r="F2" s="86"/>
      <c r="G2" s="86"/>
      <c r="H2" s="86"/>
      <c r="I2" s="86"/>
    </row>
    <row r="3" spans="1:9" s="14" customFormat="1" ht="12.75">
      <c r="A3" s="85" t="s">
        <v>78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90" t="s">
        <v>0</v>
      </c>
      <c r="B4" s="89">
        <v>2007</v>
      </c>
      <c r="C4" s="89"/>
      <c r="D4" s="89">
        <v>2008</v>
      </c>
      <c r="E4" s="89"/>
      <c r="F4" s="88">
        <v>2007</v>
      </c>
      <c r="G4" s="88"/>
      <c r="H4" s="88">
        <v>2008</v>
      </c>
      <c r="I4" s="88"/>
    </row>
    <row r="5" spans="1:9" ht="12.75">
      <c r="A5" s="90"/>
      <c r="B5" s="77" t="s">
        <v>39</v>
      </c>
      <c r="C5" s="77" t="s">
        <v>124</v>
      </c>
      <c r="D5" s="77" t="s">
        <v>39</v>
      </c>
      <c r="E5" s="77" t="s">
        <v>124</v>
      </c>
      <c r="F5" s="34" t="s">
        <v>39</v>
      </c>
      <c r="G5" s="34" t="s">
        <v>124</v>
      </c>
      <c r="H5" s="34" t="s">
        <v>39</v>
      </c>
      <c r="I5" s="34" t="s">
        <v>124</v>
      </c>
    </row>
    <row r="6" spans="1:9" ht="12.75">
      <c r="A6" s="35" t="s">
        <v>77</v>
      </c>
      <c r="B6" s="78">
        <f>SUM(B7:B34)</f>
        <v>421862</v>
      </c>
      <c r="C6" s="78">
        <f>SUM(C7:C34)</f>
        <v>2238420</v>
      </c>
      <c r="D6" s="78">
        <f>SUM(D7:D34)</f>
        <v>455829</v>
      </c>
      <c r="E6" s="78">
        <f>SUM(E7:E34)</f>
        <v>2401935</v>
      </c>
      <c r="F6" s="36">
        <v>23.230345468423323</v>
      </c>
      <c r="G6" s="36">
        <v>24.213507742068067</v>
      </c>
      <c r="H6" s="36">
        <v>20.183007224200303</v>
      </c>
      <c r="I6" s="36">
        <v>22.89820498889437</v>
      </c>
    </row>
    <row r="7" spans="1:9" ht="12.75">
      <c r="A7" s="20" t="str">
        <f>+'CUADRO 4'!A8</f>
        <v>AEROGAL</v>
      </c>
      <c r="B7" s="79">
        <v>5200</v>
      </c>
      <c r="C7" s="79">
        <v>28154</v>
      </c>
      <c r="D7" s="79">
        <v>5350</v>
      </c>
      <c r="E7" s="79">
        <v>28315</v>
      </c>
      <c r="F7" s="81">
        <v>38.46153846153846</v>
      </c>
      <c r="G7" s="81">
        <v>7.103786318107551</v>
      </c>
      <c r="H7" s="81">
        <v>0</v>
      </c>
      <c r="I7" s="81">
        <v>7.063393960798163</v>
      </c>
    </row>
    <row r="8" spans="1:9" ht="12.75">
      <c r="A8" s="20" t="str">
        <f>+'CUADRO 4'!A9</f>
        <v>ADA</v>
      </c>
      <c r="B8" s="79"/>
      <c r="C8" s="79"/>
      <c r="D8" s="79"/>
      <c r="E8" s="79"/>
      <c r="F8" s="81"/>
      <c r="G8" s="81"/>
      <c r="H8" s="81"/>
      <c r="I8" s="81"/>
    </row>
    <row r="9" spans="1:9" ht="12.75">
      <c r="A9" s="20" t="str">
        <f>+'CUADRO 4'!A10</f>
        <v>A. ARGENTINAS</v>
      </c>
      <c r="B9" s="79">
        <v>2130</v>
      </c>
      <c r="C9" s="79">
        <v>13685</v>
      </c>
      <c r="D9" s="79">
        <v>2082</v>
      </c>
      <c r="E9" s="79">
        <v>14858</v>
      </c>
      <c r="F9" s="81">
        <v>1549.2957746478874</v>
      </c>
      <c r="G9" s="81">
        <v>584.5816587504567</v>
      </c>
      <c r="H9" s="81">
        <v>144.0922190201729</v>
      </c>
      <c r="I9" s="81">
        <v>309.59752321981426</v>
      </c>
    </row>
    <row r="10" spans="1:9" ht="12.75">
      <c r="A10" s="20" t="str">
        <f>+'CUADRO 4'!A11</f>
        <v>AEROPOSTAL</v>
      </c>
      <c r="B10" s="79">
        <v>5418</v>
      </c>
      <c r="C10" s="79">
        <v>37608</v>
      </c>
      <c r="D10" s="79">
        <v>0</v>
      </c>
      <c r="E10" s="79">
        <v>0</v>
      </c>
      <c r="F10" s="81">
        <v>0</v>
      </c>
      <c r="G10" s="81">
        <v>79.77026164645821</v>
      </c>
      <c r="H10" s="81"/>
      <c r="I10" s="81"/>
    </row>
    <row r="11" spans="1:9" ht="12.75">
      <c r="A11" s="20" t="str">
        <f>+'CUADRO 4'!A12</f>
        <v>AEROREPUBLICA</v>
      </c>
      <c r="B11" s="79">
        <v>20531</v>
      </c>
      <c r="C11" s="79">
        <v>78598</v>
      </c>
      <c r="D11" s="79">
        <v>41095</v>
      </c>
      <c r="E11" s="79">
        <v>154514</v>
      </c>
      <c r="F11" s="81">
        <v>9.741366713749938</v>
      </c>
      <c r="G11" s="81">
        <v>12.7229700501285</v>
      </c>
      <c r="H11" s="81">
        <v>2.433386056697895</v>
      </c>
      <c r="I11" s="81">
        <v>14.23819200849114</v>
      </c>
    </row>
    <row r="12" spans="1:9" ht="12.75">
      <c r="A12" s="20" t="str">
        <f>+'CUADRO 4'!A13</f>
        <v>AIR CANADA</v>
      </c>
      <c r="B12" s="79">
        <v>4638</v>
      </c>
      <c r="C12" s="79">
        <v>25200</v>
      </c>
      <c r="D12" s="79">
        <v>4317</v>
      </c>
      <c r="E12" s="79">
        <v>25995</v>
      </c>
      <c r="F12" s="81">
        <v>0</v>
      </c>
      <c r="G12" s="81">
        <v>3.9682539682539684</v>
      </c>
      <c r="H12" s="81">
        <v>0</v>
      </c>
      <c r="I12" s="81">
        <v>15.387574533564147</v>
      </c>
    </row>
    <row r="13" spans="1:9" ht="12.75">
      <c r="A13" s="20" t="str">
        <f>+'CUADRO 4'!A14</f>
        <v>AIR COMET</v>
      </c>
      <c r="B13" s="79">
        <v>6319</v>
      </c>
      <c r="C13" s="79">
        <v>31012</v>
      </c>
      <c r="D13" s="79">
        <v>5605</v>
      </c>
      <c r="E13" s="79">
        <v>29486</v>
      </c>
      <c r="F13" s="81">
        <v>284.85519860737463</v>
      </c>
      <c r="G13" s="81">
        <v>477.2346188572166</v>
      </c>
      <c r="H13" s="81">
        <v>303.3006244424621</v>
      </c>
      <c r="I13" s="81">
        <v>254.35800040697282</v>
      </c>
    </row>
    <row r="14" spans="1:9" ht="12.75">
      <c r="A14" s="20" t="str">
        <f>+'CUADRO 4'!A15</f>
        <v>AIR FRANCE</v>
      </c>
      <c r="B14" s="79">
        <v>14690</v>
      </c>
      <c r="C14" s="79">
        <v>87017</v>
      </c>
      <c r="D14" s="79">
        <v>15093</v>
      </c>
      <c r="E14" s="79">
        <v>85234</v>
      </c>
      <c r="F14" s="81">
        <v>6.807351940095303</v>
      </c>
      <c r="G14" s="81">
        <v>18.387211694266636</v>
      </c>
      <c r="H14" s="81">
        <v>6.625588020936858</v>
      </c>
      <c r="I14" s="81">
        <v>8.212685078724451</v>
      </c>
    </row>
    <row r="15" spans="1:9" ht="12.75">
      <c r="A15" s="20" t="str">
        <f>+'CUADRO 4'!A16</f>
        <v>AIR MADRD</v>
      </c>
      <c r="B15" s="79"/>
      <c r="C15" s="79"/>
      <c r="D15" s="79"/>
      <c r="E15" s="79"/>
      <c r="F15" s="81"/>
      <c r="G15" s="81"/>
      <c r="H15" s="81"/>
      <c r="I15" s="81"/>
    </row>
    <row r="16" spans="1:9" ht="12.75">
      <c r="A16" s="20" t="str">
        <f>+'CUADRO 4'!A17</f>
        <v>AIRES</v>
      </c>
      <c r="B16" s="79">
        <v>5127</v>
      </c>
      <c r="C16" s="79">
        <v>26833</v>
      </c>
      <c r="D16" s="79">
        <v>5748</v>
      </c>
      <c r="E16" s="79">
        <v>35847</v>
      </c>
      <c r="F16" s="81">
        <v>0</v>
      </c>
      <c r="G16" s="81">
        <v>52.174561174672974</v>
      </c>
      <c r="H16" s="81">
        <v>104.38413361169101</v>
      </c>
      <c r="I16" s="81">
        <v>50.21340697966357</v>
      </c>
    </row>
    <row r="17" spans="1:9" ht="12.75">
      <c r="A17" s="20" t="str">
        <f>+'CUADRO 4'!A18</f>
        <v>AMERICAN</v>
      </c>
      <c r="B17" s="79">
        <v>41136</v>
      </c>
      <c r="C17" s="79">
        <v>213974</v>
      </c>
      <c r="D17" s="79">
        <v>50499</v>
      </c>
      <c r="E17" s="79">
        <v>260747</v>
      </c>
      <c r="F17" s="81">
        <v>17.016725009723842</v>
      </c>
      <c r="G17" s="81">
        <v>11.68366250105153</v>
      </c>
      <c r="H17" s="81">
        <v>7.920948929681776</v>
      </c>
      <c r="I17" s="81">
        <v>13.039459706151941</v>
      </c>
    </row>
    <row r="18" spans="1:9" ht="12.75">
      <c r="A18" s="20" t="str">
        <f>+'CUADRO 4'!A19</f>
        <v>AVIANCA</v>
      </c>
      <c r="B18" s="79">
        <v>180561</v>
      </c>
      <c r="C18" s="79">
        <v>973536</v>
      </c>
      <c r="D18" s="79">
        <v>176510</v>
      </c>
      <c r="E18" s="79">
        <v>985139</v>
      </c>
      <c r="F18" s="81">
        <v>10.522759621402185</v>
      </c>
      <c r="G18" s="81">
        <v>11.91532721953785</v>
      </c>
      <c r="H18" s="81">
        <v>20.96198515664835</v>
      </c>
      <c r="I18" s="81">
        <v>16.748905484403725</v>
      </c>
    </row>
    <row r="19" spans="1:9" ht="12.75">
      <c r="A19" s="20" t="str">
        <f>+'CUADRO 4'!A20</f>
        <v>CONTINENTAL</v>
      </c>
      <c r="B19" s="79">
        <v>19310</v>
      </c>
      <c r="C19" s="79">
        <v>92586</v>
      </c>
      <c r="D19" s="79">
        <v>19275</v>
      </c>
      <c r="E19" s="79">
        <v>93052</v>
      </c>
      <c r="F19" s="81">
        <v>15.535991714137753</v>
      </c>
      <c r="G19" s="81">
        <v>9.720692113278465</v>
      </c>
      <c r="H19" s="81">
        <v>0</v>
      </c>
      <c r="I19" s="81">
        <v>8.597343420882947</v>
      </c>
    </row>
    <row r="20" spans="1:9" ht="12.75">
      <c r="A20" s="20" t="str">
        <f>+'CUADRO 4'!A21</f>
        <v>COPA</v>
      </c>
      <c r="B20" s="79">
        <v>38546</v>
      </c>
      <c r="C20" s="79">
        <v>222545</v>
      </c>
      <c r="D20" s="79">
        <v>35168</v>
      </c>
      <c r="E20" s="79">
        <v>211320</v>
      </c>
      <c r="F20" s="81">
        <v>5.188605821615732</v>
      </c>
      <c r="G20" s="81">
        <v>4.9428205531465546</v>
      </c>
      <c r="H20" s="81">
        <v>5.686988171064605</v>
      </c>
      <c r="I20" s="81">
        <v>10.883967442740868</v>
      </c>
    </row>
    <row r="21" spans="1:9" ht="12.75">
      <c r="A21" s="20" t="str">
        <f>+'CUADRO 4'!A22</f>
        <v>CUBANA</v>
      </c>
      <c r="B21" s="79">
        <v>1308</v>
      </c>
      <c r="C21" s="79">
        <v>7063</v>
      </c>
      <c r="D21" s="79">
        <v>1283</v>
      </c>
      <c r="E21" s="79">
        <v>7396</v>
      </c>
      <c r="F21" s="81">
        <v>0</v>
      </c>
      <c r="G21" s="81">
        <v>0</v>
      </c>
      <c r="H21" s="81">
        <v>77.9423226812159</v>
      </c>
      <c r="I21" s="81">
        <v>189.29150892374255</v>
      </c>
    </row>
    <row r="22" spans="1:9" ht="12.75">
      <c r="A22" s="20" t="str">
        <f>+'CUADRO 4'!A23</f>
        <v>DELTA</v>
      </c>
      <c r="B22" s="79">
        <v>9734</v>
      </c>
      <c r="C22" s="79">
        <v>52952</v>
      </c>
      <c r="D22" s="79">
        <v>10010</v>
      </c>
      <c r="E22" s="79">
        <v>50398</v>
      </c>
      <c r="F22" s="81">
        <v>10.273268954181221</v>
      </c>
      <c r="G22" s="81">
        <v>7.554011179936546</v>
      </c>
      <c r="H22" s="81">
        <v>9.99000999000999</v>
      </c>
      <c r="I22" s="81">
        <v>25.794674391840946</v>
      </c>
    </row>
    <row r="23" spans="1:9" ht="12.75">
      <c r="A23" s="20" t="str">
        <f>+'CUADRO 4'!A24</f>
        <v>DUTCH ANTILLES </v>
      </c>
      <c r="B23" s="79">
        <v>490</v>
      </c>
      <c r="C23" s="79">
        <v>490</v>
      </c>
      <c r="D23" s="79">
        <v>553</v>
      </c>
      <c r="E23" s="79">
        <v>3310</v>
      </c>
      <c r="F23" s="81">
        <v>0</v>
      </c>
      <c r="G23" s="81">
        <v>0</v>
      </c>
      <c r="H23" s="81">
        <v>0</v>
      </c>
      <c r="I23" s="81">
        <v>60.42296072507553</v>
      </c>
    </row>
    <row r="24" spans="1:9" ht="12.75">
      <c r="A24" s="20" t="str">
        <f>+'CUADRO 4'!A25</f>
        <v>IBERIA</v>
      </c>
      <c r="B24" s="79">
        <v>18999</v>
      </c>
      <c r="C24" s="79">
        <v>98688</v>
      </c>
      <c r="D24" s="79">
        <v>23348</v>
      </c>
      <c r="E24" s="79">
        <v>119229</v>
      </c>
      <c r="F24" s="81">
        <v>21.053739670508975</v>
      </c>
      <c r="G24" s="81">
        <v>32.425421530479895</v>
      </c>
      <c r="H24" s="81">
        <v>42.83022100394038</v>
      </c>
      <c r="I24" s="81">
        <v>39.41993977975157</v>
      </c>
    </row>
    <row r="25" spans="1:9" ht="12.75">
      <c r="A25" s="20" t="str">
        <f>+'CUADRO 4'!A26</f>
        <v>LACSA</v>
      </c>
      <c r="B25" s="79">
        <v>8074</v>
      </c>
      <c r="C25" s="79">
        <v>44245</v>
      </c>
      <c r="D25" s="79">
        <v>6307</v>
      </c>
      <c r="E25" s="79">
        <v>40544</v>
      </c>
      <c r="F25" s="81">
        <v>0</v>
      </c>
      <c r="G25" s="81">
        <v>0</v>
      </c>
      <c r="H25" s="81">
        <v>0</v>
      </c>
      <c r="I25" s="81">
        <v>4.932912391475927</v>
      </c>
    </row>
    <row r="26" spans="1:9" ht="12.75">
      <c r="A26" s="20" t="str">
        <f>+'CUADRO 4'!A27</f>
        <v>LAN CHILE</v>
      </c>
      <c r="B26" s="79">
        <v>7297</v>
      </c>
      <c r="C26" s="79">
        <v>43558</v>
      </c>
      <c r="D26" s="79">
        <v>8752</v>
      </c>
      <c r="E26" s="79">
        <v>43157</v>
      </c>
      <c r="F26" s="81">
        <v>13.704262025489927</v>
      </c>
      <c r="G26" s="81">
        <v>9.183158088066486</v>
      </c>
      <c r="H26" s="81">
        <v>0</v>
      </c>
      <c r="I26" s="81">
        <v>23.171212086104227</v>
      </c>
    </row>
    <row r="27" spans="1:9" ht="12.75">
      <c r="A27" s="20" t="str">
        <f>+'CUADRO 4'!A28</f>
        <v>LAN PERU</v>
      </c>
      <c r="B27" s="79">
        <v>6857</v>
      </c>
      <c r="C27" s="79">
        <v>35899</v>
      </c>
      <c r="D27" s="79">
        <v>7941</v>
      </c>
      <c r="E27" s="79">
        <v>37770</v>
      </c>
      <c r="F27" s="81">
        <v>29.167274318214965</v>
      </c>
      <c r="G27" s="81">
        <v>16.71355748070977</v>
      </c>
      <c r="H27" s="81">
        <v>12.59287243420224</v>
      </c>
      <c r="I27" s="81">
        <v>2.6476039184537994</v>
      </c>
    </row>
    <row r="28" spans="1:9" ht="12.75">
      <c r="A28" s="20" t="str">
        <f>+'CUADRO 4'!A29</f>
        <v>LLOYD BOLIVIANO</v>
      </c>
      <c r="B28" s="79">
        <v>0</v>
      </c>
      <c r="C28" s="79">
        <v>5466</v>
      </c>
      <c r="D28" s="79">
        <v>0</v>
      </c>
      <c r="E28" s="79">
        <v>0</v>
      </c>
      <c r="F28" s="81"/>
      <c r="G28" s="81">
        <v>219.53896816684963</v>
      </c>
      <c r="H28" s="81"/>
      <c r="I28" s="81"/>
    </row>
    <row r="29" spans="1:9" ht="12.75">
      <c r="A29" s="20" t="str">
        <f>+'CUADRO 4'!A30</f>
        <v>MEXICANA</v>
      </c>
      <c r="B29" s="79">
        <v>9806</v>
      </c>
      <c r="C29" s="79">
        <v>44377</v>
      </c>
      <c r="D29" s="79">
        <v>11897</v>
      </c>
      <c r="E29" s="79">
        <v>57736</v>
      </c>
      <c r="F29" s="81">
        <v>0</v>
      </c>
      <c r="G29" s="81">
        <v>13.520517385131939</v>
      </c>
      <c r="H29" s="81">
        <v>0</v>
      </c>
      <c r="I29" s="81">
        <v>12.124151309408342</v>
      </c>
    </row>
    <row r="30" spans="1:9" ht="12.75">
      <c r="A30" s="20" t="str">
        <f>+'CUADRO 4'!A31</f>
        <v>TRANS AMERICAN</v>
      </c>
      <c r="B30" s="79">
        <v>11984</v>
      </c>
      <c r="C30" s="79">
        <v>51851</v>
      </c>
      <c r="D30" s="79">
        <v>11945</v>
      </c>
      <c r="E30" s="79">
        <v>71316</v>
      </c>
      <c r="F30" s="81">
        <v>8.344459279038718</v>
      </c>
      <c r="G30" s="81">
        <v>5.785809338296272</v>
      </c>
      <c r="H30" s="81">
        <v>41.85851820845542</v>
      </c>
      <c r="I30" s="81">
        <v>54.6861854282349</v>
      </c>
    </row>
    <row r="31" spans="1:9" ht="12.75">
      <c r="A31" s="20" t="str">
        <f>+'CUADRO 4'!A32</f>
        <v>SATENA</v>
      </c>
      <c r="B31" s="79">
        <v>0</v>
      </c>
      <c r="C31" s="79">
        <v>438</v>
      </c>
      <c r="D31" s="79">
        <v>0</v>
      </c>
      <c r="E31" s="79">
        <v>0</v>
      </c>
      <c r="F31" s="81"/>
      <c r="G31" s="81">
        <v>456.62100456621005</v>
      </c>
      <c r="H31" s="81"/>
      <c r="I31" s="81"/>
    </row>
    <row r="32" spans="1:9" ht="12.75">
      <c r="A32" s="20" t="str">
        <f>+'CUADRO 4'!A33</f>
        <v>SPIRIT AIRLINES</v>
      </c>
      <c r="B32" s="79">
        <v>0</v>
      </c>
      <c r="C32" s="79">
        <v>0</v>
      </c>
      <c r="D32" s="79">
        <v>6217</v>
      </c>
      <c r="E32" s="79">
        <v>11326</v>
      </c>
      <c r="F32" s="81"/>
      <c r="G32" s="81"/>
      <c r="H32" s="81">
        <v>32.169856844137044</v>
      </c>
      <c r="I32" s="81">
        <v>17.658484901995408</v>
      </c>
    </row>
    <row r="33" spans="1:9" ht="12.75">
      <c r="A33" s="20" t="str">
        <f>+'CUADRO 4'!A34</f>
        <v>TAME</v>
      </c>
      <c r="B33" s="79">
        <v>919</v>
      </c>
      <c r="C33" s="79">
        <v>4915</v>
      </c>
      <c r="D33" s="79">
        <v>1187</v>
      </c>
      <c r="E33" s="79">
        <v>6736</v>
      </c>
      <c r="F33" s="81">
        <v>0</v>
      </c>
      <c r="G33" s="81">
        <v>0</v>
      </c>
      <c r="H33" s="81">
        <v>0</v>
      </c>
      <c r="I33" s="81">
        <v>14.84560570071259</v>
      </c>
    </row>
    <row r="34" spans="1:9" ht="12.75">
      <c r="A34" s="20" t="str">
        <f>+'CUADRO 4'!A35</f>
        <v>VARIG</v>
      </c>
      <c r="B34" s="79">
        <v>2788</v>
      </c>
      <c r="C34" s="79">
        <v>17730</v>
      </c>
      <c r="D34" s="79">
        <v>5647</v>
      </c>
      <c r="E34" s="79">
        <v>28510</v>
      </c>
      <c r="F34" s="81">
        <v>0</v>
      </c>
      <c r="G34" s="81">
        <v>5.640157924421883</v>
      </c>
      <c r="H34" s="81">
        <v>17.708517797060384</v>
      </c>
      <c r="I34" s="81">
        <v>10.52262364082778</v>
      </c>
    </row>
    <row r="35" spans="1:9" ht="12.75">
      <c r="A35" s="35" t="s">
        <v>102</v>
      </c>
      <c r="B35" s="78">
        <f>SUM(B36:B42)</f>
        <v>718591</v>
      </c>
      <c r="C35" s="78">
        <f>SUM(C36:C42)</f>
        <v>4191295</v>
      </c>
      <c r="D35" s="78">
        <f>SUM(D36:D42)</f>
        <v>756272</v>
      </c>
      <c r="E35" s="78">
        <f>SUM(E36:E42)</f>
        <v>4391925</v>
      </c>
      <c r="F35" s="36">
        <v>5.009803907925371</v>
      </c>
      <c r="G35" s="36">
        <v>9.448153852210355</v>
      </c>
      <c r="H35" s="36">
        <v>13.222755833879873</v>
      </c>
      <c r="I35" s="36">
        <v>14.640505017731405</v>
      </c>
    </row>
    <row r="36" spans="1:9" ht="12.75">
      <c r="A36" s="20" t="str">
        <f>+'CUADRO 5'!A8</f>
        <v>ADA</v>
      </c>
      <c r="B36" s="79">
        <v>15781</v>
      </c>
      <c r="C36" s="79">
        <v>91282</v>
      </c>
      <c r="D36" s="79">
        <v>11259</v>
      </c>
      <c r="E36" s="79">
        <v>78122</v>
      </c>
      <c r="F36" s="81">
        <v>1.2673468094544071</v>
      </c>
      <c r="G36" s="81">
        <v>1.6432593501457025</v>
      </c>
      <c r="H36" s="81">
        <v>1.7763566924238385</v>
      </c>
      <c r="I36" s="81">
        <v>2.4320933923862675</v>
      </c>
    </row>
    <row r="37" spans="1:9" ht="12.75">
      <c r="A37" s="20" t="str">
        <f>+'CUADRO 5'!A9</f>
        <v>AEROREPUBLICA</v>
      </c>
      <c r="B37" s="79">
        <v>164411</v>
      </c>
      <c r="C37" s="79">
        <v>933345</v>
      </c>
      <c r="D37" s="79">
        <v>140533</v>
      </c>
      <c r="E37" s="79">
        <v>840191</v>
      </c>
      <c r="F37" s="81">
        <v>0.7907013520993121</v>
      </c>
      <c r="G37" s="81">
        <v>1.2321274555496626</v>
      </c>
      <c r="H37" s="81">
        <v>1.4943109447603053</v>
      </c>
      <c r="I37" s="81">
        <v>1.6424836733552253</v>
      </c>
    </row>
    <row r="38" spans="1:9" ht="12.75">
      <c r="A38" s="20" t="str">
        <f>+'CUADRO 5'!A10</f>
        <v>AIRES</v>
      </c>
      <c r="B38" s="79">
        <v>55311</v>
      </c>
      <c r="C38" s="79">
        <v>299558</v>
      </c>
      <c r="D38" s="79">
        <v>70934</v>
      </c>
      <c r="E38" s="79">
        <v>394069</v>
      </c>
      <c r="F38" s="81">
        <v>0.5423875901719368</v>
      </c>
      <c r="G38" s="81">
        <v>1.5355957777792615</v>
      </c>
      <c r="H38" s="81">
        <v>3.101474610201032</v>
      </c>
      <c r="I38" s="81">
        <v>2.7406367920338828</v>
      </c>
    </row>
    <row r="39" spans="1:9" ht="12.75">
      <c r="A39" s="20" t="str">
        <f>+'CUADRO 5'!A11</f>
        <v>AVIANCA</v>
      </c>
      <c r="B39" s="79">
        <v>276810</v>
      </c>
      <c r="C39" s="79">
        <v>1683473</v>
      </c>
      <c r="D39" s="79">
        <v>296425</v>
      </c>
      <c r="E39" s="79">
        <v>1701908</v>
      </c>
      <c r="F39" s="81">
        <v>0.36125862504967304</v>
      </c>
      <c r="G39" s="81">
        <v>0.8672547762868784</v>
      </c>
      <c r="H39" s="81">
        <v>1.3831491945686092</v>
      </c>
      <c r="I39" s="81">
        <v>1.3808031926520117</v>
      </c>
    </row>
    <row r="40" spans="1:9" ht="12.75">
      <c r="A40" s="20" t="str">
        <f>+'CUADRO 5'!A12</f>
        <v>EASYFLY</v>
      </c>
      <c r="B40" s="79">
        <v>0</v>
      </c>
      <c r="C40" s="79">
        <v>0</v>
      </c>
      <c r="D40" s="79">
        <v>11836</v>
      </c>
      <c r="E40" s="79">
        <v>63274</v>
      </c>
      <c r="F40" s="81"/>
      <c r="G40" s="81"/>
      <c r="H40" s="81">
        <v>0</v>
      </c>
      <c r="I40" s="81">
        <v>1.7384707778866517</v>
      </c>
    </row>
    <row r="41" spans="1:9" ht="12.75">
      <c r="A41" s="20" t="str">
        <f>+'CUADRO 5'!A13</f>
        <v>SAM</v>
      </c>
      <c r="B41" s="79">
        <v>133973</v>
      </c>
      <c r="C41" s="79">
        <v>709526</v>
      </c>
      <c r="D41" s="79">
        <v>144955</v>
      </c>
      <c r="E41" s="79">
        <v>858606</v>
      </c>
      <c r="F41" s="81">
        <v>0.1492838109171251</v>
      </c>
      <c r="G41" s="81">
        <v>0.11275132976099538</v>
      </c>
      <c r="H41" s="81">
        <v>0.0689869269773378</v>
      </c>
      <c r="I41" s="81">
        <v>0.011646785603641251</v>
      </c>
    </row>
    <row r="42" spans="1:9" ht="12.75">
      <c r="A42" s="20" t="str">
        <f>+'CUADRO 5'!A14</f>
        <v>SATENA</v>
      </c>
      <c r="B42" s="79">
        <v>72305</v>
      </c>
      <c r="C42" s="79">
        <v>474111</v>
      </c>
      <c r="D42" s="79">
        <v>80330</v>
      </c>
      <c r="E42" s="79">
        <v>455755</v>
      </c>
      <c r="F42" s="81">
        <v>0.8298181315261738</v>
      </c>
      <c r="G42" s="81">
        <v>1.3920790700911811</v>
      </c>
      <c r="H42" s="81">
        <v>1.6183244118013194</v>
      </c>
      <c r="I42" s="81">
        <v>2.8743513510548433</v>
      </c>
    </row>
    <row r="43" spans="1:9" ht="12.75">
      <c r="A43" s="87" t="s">
        <v>50</v>
      </c>
      <c r="B43" s="87"/>
      <c r="C43" s="87"/>
      <c r="D43" s="87"/>
      <c r="E43" s="87"/>
      <c r="F43" s="87"/>
      <c r="G43" s="87"/>
      <c r="H43" s="87"/>
      <c r="I43" s="87"/>
    </row>
  </sheetData>
  <mergeCells count="9">
    <mergeCell ref="A1:I1"/>
    <mergeCell ref="A2:I2"/>
    <mergeCell ref="A3:I3"/>
    <mergeCell ref="A43:I43"/>
    <mergeCell ref="H4:I4"/>
    <mergeCell ref="B4:C4"/>
    <mergeCell ref="D4:E4"/>
    <mergeCell ref="A4:A5"/>
    <mergeCell ref="F4:G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4">
      <selection activeCell="M38" sqref="M38"/>
    </sheetView>
  </sheetViews>
  <sheetFormatPr defaultColWidth="11.421875" defaultRowHeight="12.75"/>
  <cols>
    <col min="1" max="1" width="9.28125" style="13" bestFit="1" customWidth="1"/>
    <col min="2" max="2" width="8.00390625" style="54" bestFit="1" customWidth="1"/>
    <col min="3" max="3" width="6.8515625" style="54" bestFit="1" customWidth="1"/>
    <col min="4" max="4" width="9.28125" style="54" bestFit="1" customWidth="1"/>
    <col min="5" max="5" width="8.8515625" style="54" bestFit="1" customWidth="1"/>
    <col min="6" max="6" width="5.57421875" style="54" bestFit="1" customWidth="1"/>
    <col min="7" max="7" width="8.00390625" style="54" bestFit="1" customWidth="1"/>
    <col min="8" max="8" width="6.8515625" style="54" bestFit="1" customWidth="1"/>
    <col min="9" max="9" width="9.28125" style="54" bestFit="1" customWidth="1"/>
    <col min="10" max="10" width="8.8515625" style="54" bestFit="1" customWidth="1"/>
    <col min="11" max="11" width="5.57421875" style="54" bestFit="1" customWidth="1"/>
    <col min="12" max="12" width="8.00390625" style="54" bestFit="1" customWidth="1"/>
    <col min="13" max="13" width="6.8515625" style="54" bestFit="1" customWidth="1"/>
    <col min="14" max="14" width="9.28125" style="54" bestFit="1" customWidth="1"/>
    <col min="15" max="15" width="8.8515625" style="54" bestFit="1" customWidth="1"/>
    <col min="16" max="16" width="6.7109375" style="44" bestFit="1" customWidth="1"/>
    <col min="17" max="16384" width="11.57421875" style="44" customWidth="1"/>
  </cols>
  <sheetData>
    <row r="1" spans="1:16" ht="12.75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5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>
      <c r="A3" s="93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2.75">
      <c r="A5" s="109" t="s">
        <v>97</v>
      </c>
      <c r="B5" s="107">
        <v>2007</v>
      </c>
      <c r="C5" s="107"/>
      <c r="D5" s="107"/>
      <c r="E5" s="107"/>
      <c r="F5" s="107"/>
      <c r="G5" s="107">
        <v>2008</v>
      </c>
      <c r="H5" s="107"/>
      <c r="I5" s="107"/>
      <c r="J5" s="107"/>
      <c r="K5" s="107"/>
      <c r="L5" s="107" t="s">
        <v>98</v>
      </c>
      <c r="M5" s="107"/>
      <c r="N5" s="107"/>
      <c r="O5" s="107"/>
      <c r="P5" s="107"/>
    </row>
    <row r="6" spans="1:16" s="56" customFormat="1" ht="32.25" customHeight="1">
      <c r="A6" s="109"/>
      <c r="B6" s="55" t="s">
        <v>99</v>
      </c>
      <c r="C6" s="55" t="s">
        <v>100</v>
      </c>
      <c r="D6" s="55" t="s">
        <v>101</v>
      </c>
      <c r="E6" s="55" t="s">
        <v>84</v>
      </c>
      <c r="F6" s="55" t="s">
        <v>63</v>
      </c>
      <c r="G6" s="55" t="s">
        <v>99</v>
      </c>
      <c r="H6" s="55" t="s">
        <v>100</v>
      </c>
      <c r="I6" s="55" t="s">
        <v>101</v>
      </c>
      <c r="J6" s="55" t="s">
        <v>84</v>
      </c>
      <c r="K6" s="55" t="s">
        <v>63</v>
      </c>
      <c r="L6" s="55" t="s">
        <v>99</v>
      </c>
      <c r="M6" s="55" t="s">
        <v>100</v>
      </c>
      <c r="N6" s="55" t="s">
        <v>101</v>
      </c>
      <c r="O6" s="55" t="s">
        <v>84</v>
      </c>
      <c r="P6" s="55" t="s">
        <v>63</v>
      </c>
    </row>
    <row r="7" spans="1:16" ht="12.75">
      <c r="A7" s="108" t="s">
        <v>77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2.75">
      <c r="A8" s="41" t="s">
        <v>34</v>
      </c>
      <c r="B8" s="41">
        <v>4</v>
      </c>
      <c r="C8" s="41">
        <v>0</v>
      </c>
      <c r="D8" s="41">
        <v>1</v>
      </c>
      <c r="E8" s="41">
        <v>0</v>
      </c>
      <c r="F8" s="57">
        <f>SUM(B8:E8)</f>
        <v>5</v>
      </c>
      <c r="G8" s="41">
        <v>4</v>
      </c>
      <c r="H8" s="41">
        <v>0</v>
      </c>
      <c r="I8" s="41">
        <v>7</v>
      </c>
      <c r="J8" s="41">
        <v>16</v>
      </c>
      <c r="K8" s="57">
        <f>SUM(G8:J8)</f>
        <v>27</v>
      </c>
      <c r="L8" s="48">
        <f>+G8/B8-1</f>
        <v>0</v>
      </c>
      <c r="M8" s="48"/>
      <c r="N8" s="48">
        <f>+I8/D8-1</f>
        <v>6</v>
      </c>
      <c r="O8" s="48"/>
      <c r="P8" s="48">
        <f aca="true" t="shared" si="0" ref="P8:P13">+K8/F8-1</f>
        <v>4.4</v>
      </c>
    </row>
    <row r="9" spans="1:16" ht="12.75">
      <c r="A9" s="41" t="s">
        <v>35</v>
      </c>
      <c r="B9" s="41">
        <v>3</v>
      </c>
      <c r="C9" s="41">
        <v>3</v>
      </c>
      <c r="D9" s="41">
        <v>3</v>
      </c>
      <c r="E9" s="41">
        <v>0</v>
      </c>
      <c r="F9" s="57">
        <f aca="true" t="shared" si="1" ref="F9:F19">SUM(B9:E9)</f>
        <v>9</v>
      </c>
      <c r="G9" s="41">
        <v>16</v>
      </c>
      <c r="H9" s="41">
        <v>1</v>
      </c>
      <c r="I9" s="41">
        <v>9</v>
      </c>
      <c r="J9" s="41">
        <v>8</v>
      </c>
      <c r="K9" s="57">
        <f aca="true" t="shared" si="2" ref="K9:K19">SUM(G9:J9)</f>
        <v>34</v>
      </c>
      <c r="L9" s="48">
        <f>+G9/B9-1</f>
        <v>4.333333333333333</v>
      </c>
      <c r="M9" s="48">
        <f>+H9/C9-1</f>
        <v>-0.6666666666666667</v>
      </c>
      <c r="N9" s="48">
        <f>+I9/D9-1</f>
        <v>2</v>
      </c>
      <c r="O9" s="48"/>
      <c r="P9" s="48">
        <f t="shared" si="0"/>
        <v>2.7777777777777777</v>
      </c>
    </row>
    <row r="10" spans="1:16" ht="12.75">
      <c r="A10" s="41" t="s">
        <v>36</v>
      </c>
      <c r="B10" s="41">
        <v>3</v>
      </c>
      <c r="C10" s="41">
        <v>2</v>
      </c>
      <c r="D10" s="41">
        <v>0</v>
      </c>
      <c r="E10" s="41">
        <v>1</v>
      </c>
      <c r="F10" s="57">
        <f t="shared" si="1"/>
        <v>6</v>
      </c>
      <c r="G10" s="41">
        <v>7</v>
      </c>
      <c r="H10" s="41">
        <v>1</v>
      </c>
      <c r="I10" s="41">
        <v>12</v>
      </c>
      <c r="J10" s="41">
        <v>124</v>
      </c>
      <c r="K10" s="57">
        <f t="shared" si="2"/>
        <v>144</v>
      </c>
      <c r="L10" s="48">
        <f>+G10/B10-1</f>
        <v>1.3333333333333335</v>
      </c>
      <c r="M10" s="48">
        <f>+H10/C10-1</f>
        <v>-0.5</v>
      </c>
      <c r="N10" s="48"/>
      <c r="O10" s="48">
        <f>+J10/E10-1</f>
        <v>123</v>
      </c>
      <c r="P10" s="48">
        <f t="shared" si="0"/>
        <v>23</v>
      </c>
    </row>
    <row r="11" spans="1:16" ht="12.75">
      <c r="A11" s="41" t="s">
        <v>37</v>
      </c>
      <c r="B11" s="41">
        <v>3</v>
      </c>
      <c r="C11" s="41">
        <v>0</v>
      </c>
      <c r="D11" s="41">
        <v>5</v>
      </c>
      <c r="E11" s="41">
        <v>3</v>
      </c>
      <c r="F11" s="57">
        <f t="shared" si="1"/>
        <v>11</v>
      </c>
      <c r="G11" s="41">
        <v>11</v>
      </c>
      <c r="H11" s="41">
        <v>0</v>
      </c>
      <c r="I11" s="41">
        <v>4</v>
      </c>
      <c r="J11" s="41">
        <v>9</v>
      </c>
      <c r="K11" s="57">
        <f t="shared" si="2"/>
        <v>24</v>
      </c>
      <c r="L11" s="48">
        <f>+G11/B11-1</f>
        <v>2.6666666666666665</v>
      </c>
      <c r="M11" s="48"/>
      <c r="N11" s="48">
        <f>+I11/D11-1</f>
        <v>-0.19999999999999996</v>
      </c>
      <c r="O11" s="48">
        <f>+J11/E11-1</f>
        <v>2</v>
      </c>
      <c r="P11" s="48">
        <f t="shared" si="0"/>
        <v>1.1818181818181817</v>
      </c>
    </row>
    <row r="12" spans="1:16" ht="12.75">
      <c r="A12" s="41" t="s">
        <v>38</v>
      </c>
      <c r="B12" s="41">
        <v>5</v>
      </c>
      <c r="C12" s="41">
        <v>0</v>
      </c>
      <c r="D12" s="41">
        <v>1</v>
      </c>
      <c r="E12" s="41">
        <v>2</v>
      </c>
      <c r="F12" s="57">
        <f t="shared" si="1"/>
        <v>8</v>
      </c>
      <c r="G12" s="41">
        <v>13</v>
      </c>
      <c r="H12" s="41">
        <v>1</v>
      </c>
      <c r="I12" s="41">
        <v>5</v>
      </c>
      <c r="J12" s="41">
        <v>15</v>
      </c>
      <c r="K12" s="57">
        <f t="shared" si="2"/>
        <v>34</v>
      </c>
      <c r="L12" s="48">
        <f>+G12/B12-1</f>
        <v>1.6</v>
      </c>
      <c r="M12" s="48"/>
      <c r="N12" s="48">
        <f>+I12/D12-1</f>
        <v>4</v>
      </c>
      <c r="O12" s="48">
        <f>+J12/E12-1</f>
        <v>6.5</v>
      </c>
      <c r="P12" s="48">
        <f t="shared" si="0"/>
        <v>3.25</v>
      </c>
    </row>
    <row r="13" spans="1:16" ht="12.75">
      <c r="A13" s="41" t="s">
        <v>39</v>
      </c>
      <c r="B13" s="41">
        <v>0</v>
      </c>
      <c r="C13" s="41">
        <v>0</v>
      </c>
      <c r="D13" s="41">
        <v>13</v>
      </c>
      <c r="E13" s="41">
        <v>1</v>
      </c>
      <c r="F13" s="57">
        <f t="shared" si="1"/>
        <v>14</v>
      </c>
      <c r="G13" s="41">
        <v>9</v>
      </c>
      <c r="H13" s="41">
        <v>0</v>
      </c>
      <c r="I13" s="41">
        <v>5</v>
      </c>
      <c r="J13" s="41">
        <v>2</v>
      </c>
      <c r="K13" s="57">
        <f t="shared" si="2"/>
        <v>16</v>
      </c>
      <c r="L13" s="48"/>
      <c r="M13" s="48"/>
      <c r="N13" s="48">
        <f>+I13/D13-1</f>
        <v>-0.6153846153846154</v>
      </c>
      <c r="O13" s="48">
        <f>+J13/E13-1</f>
        <v>1</v>
      </c>
      <c r="P13" s="48">
        <f t="shared" si="0"/>
        <v>0.1428571428571428</v>
      </c>
    </row>
    <row r="14" spans="1:16" ht="12.75">
      <c r="A14" s="41" t="s">
        <v>40</v>
      </c>
      <c r="B14" s="41">
        <v>3</v>
      </c>
      <c r="C14" s="41">
        <v>0</v>
      </c>
      <c r="D14" s="41">
        <v>8</v>
      </c>
      <c r="E14" s="41">
        <v>1</v>
      </c>
      <c r="F14" s="57">
        <f t="shared" si="1"/>
        <v>12</v>
      </c>
      <c r="G14" s="41"/>
      <c r="H14" s="41"/>
      <c r="I14" s="41"/>
      <c r="J14" s="41"/>
      <c r="K14" s="57">
        <f t="shared" si="2"/>
        <v>0</v>
      </c>
      <c r="L14" s="48"/>
      <c r="M14" s="48"/>
      <c r="N14" s="48"/>
      <c r="O14" s="48"/>
      <c r="P14" s="58"/>
    </row>
    <row r="15" spans="1:16" ht="12.75">
      <c r="A15" s="41" t="s">
        <v>41</v>
      </c>
      <c r="B15" s="41">
        <v>4</v>
      </c>
      <c r="C15" s="41">
        <v>2</v>
      </c>
      <c r="D15" s="41">
        <v>8</v>
      </c>
      <c r="E15" s="41">
        <v>2</v>
      </c>
      <c r="F15" s="57">
        <f t="shared" si="1"/>
        <v>16</v>
      </c>
      <c r="G15" s="41"/>
      <c r="H15" s="41"/>
      <c r="I15" s="41"/>
      <c r="J15" s="41"/>
      <c r="K15" s="57">
        <f t="shared" si="2"/>
        <v>0</v>
      </c>
      <c r="L15" s="48"/>
      <c r="M15" s="48"/>
      <c r="N15" s="48"/>
      <c r="O15" s="48"/>
      <c r="P15" s="58"/>
    </row>
    <row r="16" spans="1:16" ht="12.75">
      <c r="A16" s="41" t="s">
        <v>42</v>
      </c>
      <c r="B16" s="41">
        <v>3</v>
      </c>
      <c r="C16" s="41">
        <v>0</v>
      </c>
      <c r="D16" s="41">
        <v>4</v>
      </c>
      <c r="E16" s="41">
        <v>4</v>
      </c>
      <c r="F16" s="57">
        <f t="shared" si="1"/>
        <v>11</v>
      </c>
      <c r="G16" s="41"/>
      <c r="H16" s="41"/>
      <c r="I16" s="41"/>
      <c r="J16" s="41"/>
      <c r="K16" s="57">
        <f t="shared" si="2"/>
        <v>0</v>
      </c>
      <c r="L16" s="48"/>
      <c r="M16" s="48"/>
      <c r="N16" s="48"/>
      <c r="O16" s="48"/>
      <c r="P16" s="58"/>
    </row>
    <row r="17" spans="1:16" ht="12.75">
      <c r="A17" s="41" t="s">
        <v>43</v>
      </c>
      <c r="B17" s="41">
        <v>7</v>
      </c>
      <c r="C17" s="41">
        <v>0</v>
      </c>
      <c r="D17" s="41">
        <v>1</v>
      </c>
      <c r="E17" s="41">
        <v>6</v>
      </c>
      <c r="F17" s="57">
        <f t="shared" si="1"/>
        <v>14</v>
      </c>
      <c r="G17" s="41"/>
      <c r="H17" s="41"/>
      <c r="I17" s="41"/>
      <c r="J17" s="41"/>
      <c r="K17" s="57">
        <f t="shared" si="2"/>
        <v>0</v>
      </c>
      <c r="L17" s="48"/>
      <c r="M17" s="48"/>
      <c r="N17" s="48"/>
      <c r="O17" s="48"/>
      <c r="P17" s="58"/>
    </row>
    <row r="18" spans="1:16" ht="12.75">
      <c r="A18" s="41" t="s">
        <v>44</v>
      </c>
      <c r="B18" s="41">
        <v>1</v>
      </c>
      <c r="C18" s="41">
        <v>0</v>
      </c>
      <c r="D18" s="41">
        <v>0</v>
      </c>
      <c r="E18" s="41">
        <v>22</v>
      </c>
      <c r="F18" s="57">
        <f t="shared" si="1"/>
        <v>23</v>
      </c>
      <c r="G18" s="41"/>
      <c r="H18" s="41"/>
      <c r="I18" s="41"/>
      <c r="J18" s="41"/>
      <c r="K18" s="57">
        <f t="shared" si="2"/>
        <v>0</v>
      </c>
      <c r="L18" s="48"/>
      <c r="M18" s="48"/>
      <c r="N18" s="48"/>
      <c r="O18" s="48"/>
      <c r="P18" s="58"/>
    </row>
    <row r="19" spans="1:16" ht="12.75">
      <c r="A19" s="41" t="s">
        <v>45</v>
      </c>
      <c r="B19" s="41">
        <v>31</v>
      </c>
      <c r="C19" s="41">
        <v>5</v>
      </c>
      <c r="D19" s="41">
        <v>15</v>
      </c>
      <c r="E19" s="41">
        <v>31</v>
      </c>
      <c r="F19" s="57">
        <f t="shared" si="1"/>
        <v>82</v>
      </c>
      <c r="G19" s="41"/>
      <c r="H19" s="41"/>
      <c r="I19" s="41"/>
      <c r="J19" s="41"/>
      <c r="K19" s="57">
        <f t="shared" si="2"/>
        <v>0</v>
      </c>
      <c r="L19" s="48"/>
      <c r="M19" s="48"/>
      <c r="N19" s="48"/>
      <c r="O19" s="48"/>
      <c r="P19" s="58"/>
    </row>
    <row r="20" spans="1:16" ht="12.75">
      <c r="A20" s="59" t="s">
        <v>63</v>
      </c>
      <c r="B20" s="60">
        <f>SUM(B8:B19)</f>
        <v>67</v>
      </c>
      <c r="C20" s="60">
        <f aca="true" t="shared" si="3" ref="C20:K20">SUM(C8:C19)</f>
        <v>12</v>
      </c>
      <c r="D20" s="60">
        <f t="shared" si="3"/>
        <v>59</v>
      </c>
      <c r="E20" s="60">
        <f t="shared" si="3"/>
        <v>73</v>
      </c>
      <c r="F20" s="60">
        <f t="shared" si="3"/>
        <v>211</v>
      </c>
      <c r="G20" s="60">
        <f>SUM(G8:G19)</f>
        <v>60</v>
      </c>
      <c r="H20" s="60">
        <f t="shared" si="3"/>
        <v>3</v>
      </c>
      <c r="I20" s="60">
        <f t="shared" si="3"/>
        <v>42</v>
      </c>
      <c r="J20" s="60">
        <f t="shared" si="3"/>
        <v>174</v>
      </c>
      <c r="K20" s="60">
        <f t="shared" si="3"/>
        <v>279</v>
      </c>
      <c r="L20" s="61">
        <f>+G20/B20-1</f>
        <v>-0.10447761194029848</v>
      </c>
      <c r="M20" s="61">
        <f>+H20/C20-1</f>
        <v>-0.75</v>
      </c>
      <c r="N20" s="61">
        <f>+I20/D20-1</f>
        <v>-0.288135593220339</v>
      </c>
      <c r="O20" s="61">
        <f>+J20/E20-1</f>
        <v>1.3835616438356166</v>
      </c>
      <c r="P20" s="61">
        <f>+K20/F20-1</f>
        <v>0.3222748815165877</v>
      </c>
    </row>
    <row r="21" spans="1:16" ht="12.75">
      <c r="A21" s="108" t="s">
        <v>102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2.75">
      <c r="A22" s="41" t="s">
        <v>34</v>
      </c>
      <c r="B22" s="41">
        <v>236</v>
      </c>
      <c r="C22" s="41">
        <v>45</v>
      </c>
      <c r="D22" s="41">
        <v>25</v>
      </c>
      <c r="E22" s="41">
        <v>115</v>
      </c>
      <c r="F22" s="57">
        <f>SUM(B22:E22)</f>
        <v>421</v>
      </c>
      <c r="G22" s="41">
        <v>186</v>
      </c>
      <c r="H22" s="41">
        <v>80</v>
      </c>
      <c r="I22" s="41">
        <v>14</v>
      </c>
      <c r="J22" s="41">
        <v>269</v>
      </c>
      <c r="K22" s="57">
        <f>SUM(G22:J22)</f>
        <v>549</v>
      </c>
      <c r="L22" s="48">
        <f aca="true" t="shared" si="4" ref="L22:P27">+G22/B22-1</f>
        <v>-0.211864406779661</v>
      </c>
      <c r="M22" s="48">
        <f t="shared" si="4"/>
        <v>0.7777777777777777</v>
      </c>
      <c r="N22" s="48">
        <f t="shared" si="4"/>
        <v>-0.43999999999999995</v>
      </c>
      <c r="O22" s="48">
        <f t="shared" si="4"/>
        <v>1.3391304347826085</v>
      </c>
      <c r="P22" s="48">
        <f t="shared" si="4"/>
        <v>0.3040380047505937</v>
      </c>
    </row>
    <row r="23" spans="1:16" ht="12.75">
      <c r="A23" s="41" t="s">
        <v>35</v>
      </c>
      <c r="B23" s="41">
        <v>198</v>
      </c>
      <c r="C23" s="41">
        <v>44</v>
      </c>
      <c r="D23" s="41">
        <v>28</v>
      </c>
      <c r="E23" s="41">
        <v>236</v>
      </c>
      <c r="F23" s="57">
        <f aca="true" t="shared" si="5" ref="F23:F33">SUM(B23:E23)</f>
        <v>506</v>
      </c>
      <c r="G23" s="41">
        <v>334</v>
      </c>
      <c r="H23" s="41">
        <v>54</v>
      </c>
      <c r="I23" s="41">
        <v>101</v>
      </c>
      <c r="J23" s="41">
        <v>401</v>
      </c>
      <c r="K23" s="57">
        <f aca="true" t="shared" si="6" ref="K23:K33">SUM(G23:J23)</f>
        <v>890</v>
      </c>
      <c r="L23" s="48">
        <f t="shared" si="4"/>
        <v>0.6868686868686869</v>
      </c>
      <c r="M23" s="48">
        <f t="shared" si="4"/>
        <v>0.2272727272727273</v>
      </c>
      <c r="N23" s="48">
        <f t="shared" si="4"/>
        <v>2.607142857142857</v>
      </c>
      <c r="O23" s="48">
        <f t="shared" si="4"/>
        <v>0.6991525423728813</v>
      </c>
      <c r="P23" s="48">
        <f t="shared" si="4"/>
        <v>0.7588932806324111</v>
      </c>
    </row>
    <row r="24" spans="1:16" ht="12.75">
      <c r="A24" s="41" t="s">
        <v>36</v>
      </c>
      <c r="B24" s="41">
        <v>243</v>
      </c>
      <c r="C24" s="41">
        <v>35</v>
      </c>
      <c r="D24" s="41">
        <v>55</v>
      </c>
      <c r="E24" s="41">
        <v>330</v>
      </c>
      <c r="F24" s="57">
        <f t="shared" si="5"/>
        <v>663</v>
      </c>
      <c r="G24" s="41">
        <v>223</v>
      </c>
      <c r="H24" s="41">
        <v>50</v>
      </c>
      <c r="I24" s="41">
        <v>51</v>
      </c>
      <c r="J24" s="41">
        <v>401</v>
      </c>
      <c r="K24" s="57">
        <f t="shared" si="6"/>
        <v>725</v>
      </c>
      <c r="L24" s="48">
        <f t="shared" si="4"/>
        <v>-0.08230452674897115</v>
      </c>
      <c r="M24" s="48">
        <f t="shared" si="4"/>
        <v>0.4285714285714286</v>
      </c>
      <c r="N24" s="48">
        <f t="shared" si="4"/>
        <v>-0.07272727272727275</v>
      </c>
      <c r="O24" s="48">
        <f t="shared" si="4"/>
        <v>0.2151515151515151</v>
      </c>
      <c r="P24" s="48">
        <f t="shared" si="4"/>
        <v>0.09351432880844635</v>
      </c>
    </row>
    <row r="25" spans="1:16" ht="12.75">
      <c r="A25" s="41" t="s">
        <v>37</v>
      </c>
      <c r="B25" s="41">
        <v>147</v>
      </c>
      <c r="C25" s="41">
        <v>67</v>
      </c>
      <c r="D25" s="41">
        <v>42</v>
      </c>
      <c r="E25" s="41">
        <v>244</v>
      </c>
      <c r="F25" s="57">
        <f t="shared" si="5"/>
        <v>500</v>
      </c>
      <c r="G25" s="41">
        <v>244</v>
      </c>
      <c r="H25" s="41">
        <v>121</v>
      </c>
      <c r="I25" s="41">
        <v>39</v>
      </c>
      <c r="J25" s="41">
        <v>300</v>
      </c>
      <c r="K25" s="57">
        <f t="shared" si="6"/>
        <v>704</v>
      </c>
      <c r="L25" s="48">
        <f t="shared" si="4"/>
        <v>0.6598639455782314</v>
      </c>
      <c r="M25" s="48">
        <f t="shared" si="4"/>
        <v>0.8059701492537314</v>
      </c>
      <c r="N25" s="48">
        <f t="shared" si="4"/>
        <v>-0.0714285714285714</v>
      </c>
      <c r="O25" s="48">
        <f t="shared" si="4"/>
        <v>0.2295081967213115</v>
      </c>
      <c r="P25" s="48">
        <f t="shared" si="4"/>
        <v>0.4079999999999999</v>
      </c>
    </row>
    <row r="26" spans="1:16" ht="12.75">
      <c r="A26" s="41" t="s">
        <v>38</v>
      </c>
      <c r="B26" s="41">
        <v>209</v>
      </c>
      <c r="C26" s="41">
        <v>56</v>
      </c>
      <c r="D26" s="41">
        <v>50</v>
      </c>
      <c r="E26" s="41">
        <v>223</v>
      </c>
      <c r="F26" s="57">
        <f t="shared" si="5"/>
        <v>538</v>
      </c>
      <c r="G26" s="41">
        <v>287</v>
      </c>
      <c r="H26" s="41">
        <v>114</v>
      </c>
      <c r="I26" s="41">
        <v>13</v>
      </c>
      <c r="J26" s="41">
        <v>292</v>
      </c>
      <c r="K26" s="57">
        <f t="shared" si="6"/>
        <v>706</v>
      </c>
      <c r="L26" s="48">
        <f t="shared" si="4"/>
        <v>0.3732057416267942</v>
      </c>
      <c r="M26" s="48">
        <f t="shared" si="4"/>
        <v>1.0357142857142856</v>
      </c>
      <c r="N26" s="48">
        <f t="shared" si="4"/>
        <v>-0.74</v>
      </c>
      <c r="O26" s="48">
        <f t="shared" si="4"/>
        <v>0.3094170403587444</v>
      </c>
      <c r="P26" s="48">
        <f t="shared" si="4"/>
        <v>0.31226765799256495</v>
      </c>
    </row>
    <row r="27" spans="1:16" ht="12.75">
      <c r="A27" s="41" t="s">
        <v>39</v>
      </c>
      <c r="B27" s="41">
        <v>143</v>
      </c>
      <c r="C27" s="41">
        <v>48</v>
      </c>
      <c r="D27" s="41">
        <v>31</v>
      </c>
      <c r="E27" s="41">
        <v>123</v>
      </c>
      <c r="F27" s="57">
        <f t="shared" si="5"/>
        <v>345</v>
      </c>
      <c r="G27" s="41">
        <v>154</v>
      </c>
      <c r="H27" s="41">
        <v>92</v>
      </c>
      <c r="I27" s="41">
        <v>29</v>
      </c>
      <c r="J27" s="41">
        <v>161</v>
      </c>
      <c r="K27" s="57">
        <f t="shared" si="6"/>
        <v>436</v>
      </c>
      <c r="L27" s="48">
        <f t="shared" si="4"/>
        <v>0.07692307692307687</v>
      </c>
      <c r="M27" s="48">
        <f t="shared" si="4"/>
        <v>0.9166666666666667</v>
      </c>
      <c r="N27" s="48">
        <f t="shared" si="4"/>
        <v>-0.06451612903225812</v>
      </c>
      <c r="O27" s="48">
        <f t="shared" si="4"/>
        <v>0.3089430894308942</v>
      </c>
      <c r="P27" s="48">
        <f t="shared" si="4"/>
        <v>0.2637681159420291</v>
      </c>
    </row>
    <row r="28" spans="1:16" ht="12.75">
      <c r="A28" s="41" t="s">
        <v>40</v>
      </c>
      <c r="B28" s="41">
        <v>130</v>
      </c>
      <c r="C28" s="41">
        <v>40</v>
      </c>
      <c r="D28" s="41">
        <v>54</v>
      </c>
      <c r="E28" s="41">
        <v>99</v>
      </c>
      <c r="F28" s="57">
        <f t="shared" si="5"/>
        <v>323</v>
      </c>
      <c r="G28" s="57"/>
      <c r="H28" s="57"/>
      <c r="I28" s="57"/>
      <c r="J28" s="57"/>
      <c r="K28" s="57">
        <f t="shared" si="6"/>
        <v>0</v>
      </c>
      <c r="L28" s="48"/>
      <c r="M28" s="48"/>
      <c r="N28" s="48"/>
      <c r="O28" s="48"/>
      <c r="P28" s="58"/>
    </row>
    <row r="29" spans="1:16" ht="12.75">
      <c r="A29" s="41" t="s">
        <v>41</v>
      </c>
      <c r="B29" s="41">
        <v>113</v>
      </c>
      <c r="C29" s="41">
        <v>83</v>
      </c>
      <c r="D29" s="41">
        <v>18</v>
      </c>
      <c r="E29" s="41">
        <v>160</v>
      </c>
      <c r="F29" s="57">
        <f t="shared" si="5"/>
        <v>374</v>
      </c>
      <c r="G29" s="57"/>
      <c r="H29" s="57"/>
      <c r="I29" s="57"/>
      <c r="J29" s="57"/>
      <c r="K29" s="57">
        <f t="shared" si="6"/>
        <v>0</v>
      </c>
      <c r="L29" s="48"/>
      <c r="M29" s="48"/>
      <c r="N29" s="48"/>
      <c r="O29" s="48"/>
      <c r="P29" s="58"/>
    </row>
    <row r="30" spans="1:16" ht="12.75">
      <c r="A30" s="41" t="s">
        <v>42</v>
      </c>
      <c r="B30" s="41">
        <v>134</v>
      </c>
      <c r="C30" s="41">
        <v>67</v>
      </c>
      <c r="D30" s="41">
        <v>23</v>
      </c>
      <c r="E30" s="41">
        <v>139</v>
      </c>
      <c r="F30" s="57">
        <f t="shared" si="5"/>
        <v>363</v>
      </c>
      <c r="G30" s="57"/>
      <c r="H30" s="57"/>
      <c r="I30" s="57"/>
      <c r="J30" s="57"/>
      <c r="K30" s="57">
        <f t="shared" si="6"/>
        <v>0</v>
      </c>
      <c r="L30" s="48"/>
      <c r="M30" s="48"/>
      <c r="N30" s="48"/>
      <c r="O30" s="48"/>
      <c r="P30" s="58"/>
    </row>
    <row r="31" spans="1:16" ht="12.75">
      <c r="A31" s="41" t="s">
        <v>43</v>
      </c>
      <c r="B31" s="41">
        <v>147</v>
      </c>
      <c r="C31" s="41">
        <v>64</v>
      </c>
      <c r="D31" s="41">
        <v>15</v>
      </c>
      <c r="E31" s="41">
        <v>267</v>
      </c>
      <c r="F31" s="57">
        <f t="shared" si="5"/>
        <v>493</v>
      </c>
      <c r="G31" s="57"/>
      <c r="H31" s="57"/>
      <c r="I31" s="57"/>
      <c r="J31" s="57"/>
      <c r="K31" s="57">
        <f t="shared" si="6"/>
        <v>0</v>
      </c>
      <c r="L31" s="48"/>
      <c r="M31" s="48"/>
      <c r="N31" s="48"/>
      <c r="O31" s="48"/>
      <c r="P31" s="58"/>
    </row>
    <row r="32" spans="1:16" ht="12.75">
      <c r="A32" s="41" t="s">
        <v>44</v>
      </c>
      <c r="B32" s="41">
        <v>163</v>
      </c>
      <c r="C32" s="41">
        <v>62</v>
      </c>
      <c r="D32" s="41">
        <v>40</v>
      </c>
      <c r="E32" s="41">
        <v>257</v>
      </c>
      <c r="F32" s="57">
        <f t="shared" si="5"/>
        <v>522</v>
      </c>
      <c r="G32" s="57"/>
      <c r="H32" s="57"/>
      <c r="I32" s="57"/>
      <c r="J32" s="57"/>
      <c r="K32" s="57">
        <f t="shared" si="6"/>
        <v>0</v>
      </c>
      <c r="L32" s="48"/>
      <c r="M32" s="48"/>
      <c r="N32" s="48"/>
      <c r="O32" s="48"/>
      <c r="P32" s="58"/>
    </row>
    <row r="33" spans="1:16" ht="12.75">
      <c r="A33" s="41" t="s">
        <v>45</v>
      </c>
      <c r="B33" s="41">
        <v>48</v>
      </c>
      <c r="C33" s="41">
        <v>98</v>
      </c>
      <c r="D33" s="41">
        <v>13</v>
      </c>
      <c r="E33" s="41">
        <v>65</v>
      </c>
      <c r="F33" s="57">
        <f t="shared" si="5"/>
        <v>224</v>
      </c>
      <c r="G33" s="57"/>
      <c r="H33" s="57"/>
      <c r="I33" s="57"/>
      <c r="J33" s="57"/>
      <c r="K33" s="57">
        <f t="shared" si="6"/>
        <v>0</v>
      </c>
      <c r="L33" s="48"/>
      <c r="M33" s="48"/>
      <c r="N33" s="48"/>
      <c r="O33" s="48"/>
      <c r="P33" s="58"/>
    </row>
    <row r="34" spans="1:16" ht="12.75">
      <c r="A34" s="59" t="s">
        <v>63</v>
      </c>
      <c r="B34" s="60">
        <f>SUM(B22:B33)</f>
        <v>1911</v>
      </c>
      <c r="C34" s="60">
        <f aca="true" t="shared" si="7" ref="C34:K34">SUM(C22:C33)</f>
        <v>709</v>
      </c>
      <c r="D34" s="60">
        <f t="shared" si="7"/>
        <v>394</v>
      </c>
      <c r="E34" s="60">
        <f t="shared" si="7"/>
        <v>2258</v>
      </c>
      <c r="F34" s="60">
        <f t="shared" si="7"/>
        <v>5272</v>
      </c>
      <c r="G34" s="60">
        <f t="shared" si="7"/>
        <v>1428</v>
      </c>
      <c r="H34" s="60">
        <f>SUM(H22:H33)</f>
        <v>511</v>
      </c>
      <c r="I34" s="60">
        <f t="shared" si="7"/>
        <v>247</v>
      </c>
      <c r="J34" s="60">
        <f t="shared" si="7"/>
        <v>1824</v>
      </c>
      <c r="K34" s="60">
        <f t="shared" si="7"/>
        <v>4010</v>
      </c>
      <c r="L34" s="61">
        <f>+G34/B34-1</f>
        <v>-0.25274725274725274</v>
      </c>
      <c r="M34" s="61">
        <f>+H34/C34-1</f>
        <v>-0.27926657263751764</v>
      </c>
      <c r="N34" s="61">
        <f>+I34/D34-1</f>
        <v>-0.37309644670050757</v>
      </c>
      <c r="O34" s="61">
        <f>+J34/E34-1</f>
        <v>-0.19220549158547384</v>
      </c>
      <c r="P34" s="61">
        <f>+K34/F34-1</f>
        <v>-0.23937784522003036</v>
      </c>
    </row>
    <row r="35" spans="1:16" ht="12.75">
      <c r="A35" s="106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35" sqref="A35:P35"/>
    </sheetView>
  </sheetViews>
  <sheetFormatPr defaultColWidth="11.421875" defaultRowHeight="12.75"/>
  <cols>
    <col min="1" max="1" width="6.57421875" style="13" bestFit="1" customWidth="1"/>
    <col min="2" max="2" width="8.00390625" style="54" bestFit="1" customWidth="1"/>
    <col min="3" max="3" width="6.8515625" style="54" bestFit="1" customWidth="1"/>
    <col min="4" max="4" width="9.28125" style="54" bestFit="1" customWidth="1"/>
    <col min="5" max="5" width="8.8515625" style="54" bestFit="1" customWidth="1"/>
    <col min="6" max="6" width="6.57421875" style="54" bestFit="1" customWidth="1"/>
    <col min="7" max="7" width="8.00390625" style="54" bestFit="1" customWidth="1"/>
    <col min="8" max="8" width="6.8515625" style="54" bestFit="1" customWidth="1"/>
    <col min="9" max="9" width="9.28125" style="54" bestFit="1" customWidth="1"/>
    <col min="10" max="10" width="8.8515625" style="54" bestFit="1" customWidth="1"/>
    <col min="11" max="11" width="6.57421875" style="44" bestFit="1" customWidth="1"/>
    <col min="12" max="12" width="8.00390625" style="44" bestFit="1" customWidth="1"/>
    <col min="13" max="13" width="6.8515625" style="44" bestFit="1" customWidth="1"/>
    <col min="14" max="14" width="11.140625" style="44" bestFit="1" customWidth="1"/>
    <col min="15" max="15" width="10.8515625" style="44" bestFit="1" customWidth="1"/>
    <col min="16" max="16" width="5.28125" style="44" bestFit="1" customWidth="1"/>
    <col min="17" max="16384" width="11.57421875" style="44" customWidth="1"/>
  </cols>
  <sheetData>
    <row r="1" spans="1:16" ht="12.75">
      <c r="A1" s="85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5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>
      <c r="A3" s="93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2.75">
      <c r="A5" s="109" t="s">
        <v>97</v>
      </c>
      <c r="B5" s="107">
        <v>2007</v>
      </c>
      <c r="C5" s="107"/>
      <c r="D5" s="107"/>
      <c r="E5" s="107"/>
      <c r="F5" s="107"/>
      <c r="G5" s="107">
        <v>2008</v>
      </c>
      <c r="H5" s="107"/>
      <c r="I5" s="107"/>
      <c r="J5" s="107"/>
      <c r="K5" s="107"/>
      <c r="L5" s="107" t="s">
        <v>98</v>
      </c>
      <c r="M5" s="107"/>
      <c r="N5" s="107"/>
      <c r="O5" s="107"/>
      <c r="P5" s="107"/>
    </row>
    <row r="6" spans="1:16" s="56" customFormat="1" ht="32.25" customHeight="1">
      <c r="A6" s="109"/>
      <c r="B6" s="55" t="s">
        <v>99</v>
      </c>
      <c r="C6" s="55" t="s">
        <v>100</v>
      </c>
      <c r="D6" s="55" t="s">
        <v>101</v>
      </c>
      <c r="E6" s="55" t="s">
        <v>84</v>
      </c>
      <c r="F6" s="55" t="s">
        <v>63</v>
      </c>
      <c r="G6" s="55" t="s">
        <v>99</v>
      </c>
      <c r="H6" s="55" t="s">
        <v>100</v>
      </c>
      <c r="I6" s="55" t="s">
        <v>101</v>
      </c>
      <c r="J6" s="55" t="s">
        <v>84</v>
      </c>
      <c r="K6" s="55" t="s">
        <v>63</v>
      </c>
      <c r="L6" s="55" t="s">
        <v>99</v>
      </c>
      <c r="M6" s="55" t="s">
        <v>100</v>
      </c>
      <c r="N6" s="55" t="s">
        <v>101</v>
      </c>
      <c r="O6" s="55" t="s">
        <v>84</v>
      </c>
      <c r="P6" s="55" t="s">
        <v>63</v>
      </c>
    </row>
    <row r="7" spans="1:16" ht="12.75">
      <c r="A7" s="108" t="s">
        <v>77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2.75">
      <c r="A8" s="41" t="s">
        <v>34</v>
      </c>
      <c r="B8" s="41">
        <v>120</v>
      </c>
      <c r="C8" s="41">
        <v>2</v>
      </c>
      <c r="D8" s="41">
        <v>166</v>
      </c>
      <c r="E8" s="41">
        <v>175</v>
      </c>
      <c r="F8" s="57">
        <f>SUM(B8:E8)</f>
        <v>463</v>
      </c>
      <c r="G8" s="41">
        <v>148</v>
      </c>
      <c r="H8" s="41">
        <v>0</v>
      </c>
      <c r="I8" s="41">
        <v>186</v>
      </c>
      <c r="J8" s="41">
        <v>361</v>
      </c>
      <c r="K8" s="57">
        <f>SUM(G8:J8)</f>
        <v>695</v>
      </c>
      <c r="L8" s="48">
        <f>+G8/B8-1</f>
        <v>0.2333333333333334</v>
      </c>
      <c r="M8" s="48">
        <f>+H8/C8-1</f>
        <v>-1</v>
      </c>
      <c r="N8" s="48">
        <f aca="true" t="shared" si="0" ref="N8:P12">+I8/D8-1</f>
        <v>0.12048192771084332</v>
      </c>
      <c r="O8" s="48">
        <f t="shared" si="0"/>
        <v>1.0628571428571427</v>
      </c>
      <c r="P8" s="48">
        <f t="shared" si="0"/>
        <v>0.5010799136069115</v>
      </c>
    </row>
    <row r="9" spans="1:16" ht="12.75">
      <c r="A9" s="41" t="s">
        <v>35</v>
      </c>
      <c r="B9" s="41">
        <v>119</v>
      </c>
      <c r="C9" s="41">
        <v>0</v>
      </c>
      <c r="D9" s="41">
        <v>145</v>
      </c>
      <c r="E9" s="41">
        <v>220</v>
      </c>
      <c r="F9" s="57">
        <f aca="true" t="shared" si="1" ref="F9:F19">SUM(B9:E9)</f>
        <v>484</v>
      </c>
      <c r="G9" s="41">
        <v>105</v>
      </c>
      <c r="H9" s="41">
        <v>0</v>
      </c>
      <c r="I9" s="41">
        <v>136</v>
      </c>
      <c r="J9" s="41">
        <v>415</v>
      </c>
      <c r="K9" s="57">
        <f aca="true" t="shared" si="2" ref="K9:K19">SUM(G9:J9)</f>
        <v>656</v>
      </c>
      <c r="L9" s="48">
        <f>+G9/B9-1</f>
        <v>-0.11764705882352944</v>
      </c>
      <c r="M9" s="48"/>
      <c r="N9" s="48">
        <f t="shared" si="0"/>
        <v>-0.06206896551724139</v>
      </c>
      <c r="O9" s="48">
        <f t="shared" si="0"/>
        <v>0.8863636363636365</v>
      </c>
      <c r="P9" s="48">
        <f t="shared" si="0"/>
        <v>0.3553719008264462</v>
      </c>
    </row>
    <row r="10" spans="1:16" ht="12.75">
      <c r="A10" s="41" t="s">
        <v>36</v>
      </c>
      <c r="B10" s="41">
        <v>121</v>
      </c>
      <c r="C10" s="41">
        <v>0</v>
      </c>
      <c r="D10" s="41">
        <v>130</v>
      </c>
      <c r="E10" s="41">
        <v>153</v>
      </c>
      <c r="F10" s="57">
        <f t="shared" si="1"/>
        <v>404</v>
      </c>
      <c r="G10" s="41">
        <v>118</v>
      </c>
      <c r="H10" s="41">
        <v>0</v>
      </c>
      <c r="I10" s="41">
        <v>109</v>
      </c>
      <c r="J10" s="41">
        <v>379</v>
      </c>
      <c r="K10" s="57">
        <f t="shared" si="2"/>
        <v>606</v>
      </c>
      <c r="L10" s="48">
        <f>+G10/B10-1</f>
        <v>-0.024793388429752095</v>
      </c>
      <c r="M10" s="48"/>
      <c r="N10" s="48">
        <f t="shared" si="0"/>
        <v>-0.16153846153846152</v>
      </c>
      <c r="O10" s="48">
        <f t="shared" si="0"/>
        <v>1.477124183006536</v>
      </c>
      <c r="P10" s="48">
        <f t="shared" si="0"/>
        <v>0.5</v>
      </c>
    </row>
    <row r="11" spans="1:16" ht="12.75">
      <c r="A11" s="41" t="s">
        <v>37</v>
      </c>
      <c r="B11" s="41">
        <v>108</v>
      </c>
      <c r="C11" s="41">
        <v>0</v>
      </c>
      <c r="D11" s="41">
        <v>104</v>
      </c>
      <c r="E11" s="41">
        <v>188</v>
      </c>
      <c r="F11" s="57">
        <f t="shared" si="1"/>
        <v>400</v>
      </c>
      <c r="G11" s="41">
        <v>98</v>
      </c>
      <c r="H11" s="41">
        <v>0</v>
      </c>
      <c r="I11" s="41">
        <v>106</v>
      </c>
      <c r="J11" s="41">
        <v>278</v>
      </c>
      <c r="K11" s="57">
        <f t="shared" si="2"/>
        <v>482</v>
      </c>
      <c r="L11" s="48">
        <f>+G11/B11-1</f>
        <v>-0.09259259259259256</v>
      </c>
      <c r="M11" s="48"/>
      <c r="N11" s="48">
        <f t="shared" si="0"/>
        <v>0.019230769230769162</v>
      </c>
      <c r="O11" s="48">
        <f t="shared" si="0"/>
        <v>0.47872340425531923</v>
      </c>
      <c r="P11" s="48">
        <f t="shared" si="0"/>
        <v>0.20500000000000007</v>
      </c>
    </row>
    <row r="12" spans="1:16" ht="12.75">
      <c r="A12" s="41" t="s">
        <v>38</v>
      </c>
      <c r="B12" s="41">
        <v>112</v>
      </c>
      <c r="C12" s="41">
        <v>0</v>
      </c>
      <c r="D12" s="41">
        <v>102</v>
      </c>
      <c r="E12" s="41">
        <v>179</v>
      </c>
      <c r="F12" s="57">
        <f t="shared" si="1"/>
        <v>393</v>
      </c>
      <c r="G12" s="41">
        <v>108</v>
      </c>
      <c r="H12" s="41">
        <v>0</v>
      </c>
      <c r="I12" s="41">
        <v>116</v>
      </c>
      <c r="J12" s="41">
        <v>288</v>
      </c>
      <c r="K12" s="57">
        <f t="shared" si="2"/>
        <v>512</v>
      </c>
      <c r="L12" s="48">
        <f>+G12/B12-1</f>
        <v>-0.0357142857142857</v>
      </c>
      <c r="M12" s="48"/>
      <c r="N12" s="48">
        <f t="shared" si="0"/>
        <v>0.13725490196078427</v>
      </c>
      <c r="O12" s="48">
        <f t="shared" si="0"/>
        <v>0.6089385474860336</v>
      </c>
      <c r="P12" s="48">
        <f t="shared" si="0"/>
        <v>0.30279898218829526</v>
      </c>
    </row>
    <row r="13" spans="1:16" ht="12.75">
      <c r="A13" s="41" t="s">
        <v>39</v>
      </c>
      <c r="B13" s="41">
        <v>92</v>
      </c>
      <c r="C13" s="41">
        <v>1</v>
      </c>
      <c r="D13" s="41">
        <v>182</v>
      </c>
      <c r="E13" s="41">
        <v>208</v>
      </c>
      <c r="F13" s="57">
        <f t="shared" si="1"/>
        <v>483</v>
      </c>
      <c r="G13" s="41">
        <v>115</v>
      </c>
      <c r="H13" s="41">
        <v>0</v>
      </c>
      <c r="I13" s="41">
        <v>155</v>
      </c>
      <c r="J13" s="41">
        <v>254</v>
      </c>
      <c r="K13" s="57">
        <f t="shared" si="2"/>
        <v>524</v>
      </c>
      <c r="L13" s="48">
        <f>+G13/B13-1</f>
        <v>0.25</v>
      </c>
      <c r="M13" s="48">
        <f>+H13/C13-1</f>
        <v>-1</v>
      </c>
      <c r="N13" s="48">
        <f>+I13/D13-1</f>
        <v>-0.14835164835164838</v>
      </c>
      <c r="O13" s="48">
        <f>+J13/E13-1</f>
        <v>0.22115384615384626</v>
      </c>
      <c r="P13" s="48">
        <f>+K13/F13-1</f>
        <v>0.08488612836438914</v>
      </c>
    </row>
    <row r="14" spans="1:16" ht="12.75">
      <c r="A14" s="41" t="s">
        <v>40</v>
      </c>
      <c r="B14" s="41">
        <v>129</v>
      </c>
      <c r="C14" s="41">
        <v>3</v>
      </c>
      <c r="D14" s="41">
        <v>172</v>
      </c>
      <c r="E14" s="41">
        <v>235</v>
      </c>
      <c r="F14" s="57">
        <f t="shared" si="1"/>
        <v>539</v>
      </c>
      <c r="G14" s="41"/>
      <c r="H14" s="41"/>
      <c r="I14" s="41"/>
      <c r="J14" s="41"/>
      <c r="K14" s="57">
        <f t="shared" si="2"/>
        <v>0</v>
      </c>
      <c r="L14" s="48"/>
      <c r="M14" s="48"/>
      <c r="N14" s="48"/>
      <c r="O14" s="48"/>
      <c r="P14" s="58"/>
    </row>
    <row r="15" spans="1:16" ht="12.75">
      <c r="A15" s="41" t="s">
        <v>41</v>
      </c>
      <c r="B15" s="41">
        <v>147</v>
      </c>
      <c r="C15" s="41">
        <v>0</v>
      </c>
      <c r="D15" s="41">
        <v>220</v>
      </c>
      <c r="E15" s="41">
        <v>221</v>
      </c>
      <c r="F15" s="57">
        <f t="shared" si="1"/>
        <v>588</v>
      </c>
      <c r="G15" s="41"/>
      <c r="H15" s="41"/>
      <c r="I15" s="41"/>
      <c r="J15" s="41"/>
      <c r="K15" s="57">
        <f t="shared" si="2"/>
        <v>0</v>
      </c>
      <c r="L15" s="48"/>
      <c r="M15" s="48"/>
      <c r="N15" s="48"/>
      <c r="O15" s="48"/>
      <c r="P15" s="58"/>
    </row>
    <row r="16" spans="1:16" ht="12.75">
      <c r="A16" s="41" t="s">
        <v>42</v>
      </c>
      <c r="B16" s="41">
        <v>101</v>
      </c>
      <c r="C16" s="41">
        <v>0</v>
      </c>
      <c r="D16" s="41">
        <v>130</v>
      </c>
      <c r="E16" s="41">
        <v>104</v>
      </c>
      <c r="F16" s="57">
        <f t="shared" si="1"/>
        <v>335</v>
      </c>
      <c r="G16" s="41"/>
      <c r="H16" s="41"/>
      <c r="I16" s="41"/>
      <c r="J16" s="41"/>
      <c r="K16" s="57">
        <f t="shared" si="2"/>
        <v>0</v>
      </c>
      <c r="L16" s="48"/>
      <c r="M16" s="48"/>
      <c r="N16" s="48"/>
      <c r="O16" s="48"/>
      <c r="P16" s="58"/>
    </row>
    <row r="17" spans="1:16" ht="12.75">
      <c r="A17" s="41" t="s">
        <v>43</v>
      </c>
      <c r="B17" s="41">
        <v>105</v>
      </c>
      <c r="C17" s="41">
        <v>0</v>
      </c>
      <c r="D17" s="41">
        <v>137</v>
      </c>
      <c r="E17" s="41">
        <v>321</v>
      </c>
      <c r="F17" s="57">
        <f t="shared" si="1"/>
        <v>563</v>
      </c>
      <c r="G17" s="41"/>
      <c r="H17" s="41"/>
      <c r="I17" s="41"/>
      <c r="J17" s="41"/>
      <c r="K17" s="57">
        <f t="shared" si="2"/>
        <v>0</v>
      </c>
      <c r="L17" s="48"/>
      <c r="M17" s="48"/>
      <c r="N17" s="48"/>
      <c r="O17" s="48"/>
      <c r="P17" s="58"/>
    </row>
    <row r="18" spans="1:16" ht="12.75">
      <c r="A18" s="41" t="s">
        <v>44</v>
      </c>
      <c r="B18" s="41">
        <v>116</v>
      </c>
      <c r="C18" s="41">
        <v>5</v>
      </c>
      <c r="D18" s="41">
        <v>175</v>
      </c>
      <c r="E18" s="41">
        <v>287</v>
      </c>
      <c r="F18" s="57">
        <f t="shared" si="1"/>
        <v>583</v>
      </c>
      <c r="G18" s="41"/>
      <c r="H18" s="41"/>
      <c r="I18" s="41"/>
      <c r="J18" s="41"/>
      <c r="K18" s="57">
        <f t="shared" si="2"/>
        <v>0</v>
      </c>
      <c r="L18" s="48"/>
      <c r="M18" s="48"/>
      <c r="N18" s="48"/>
      <c r="O18" s="48"/>
      <c r="P18" s="58"/>
    </row>
    <row r="19" spans="1:16" ht="12.75">
      <c r="A19" s="41" t="s">
        <v>45</v>
      </c>
      <c r="B19" s="41">
        <v>190</v>
      </c>
      <c r="C19" s="41">
        <v>0</v>
      </c>
      <c r="D19" s="41">
        <v>383</v>
      </c>
      <c r="E19" s="41">
        <v>505</v>
      </c>
      <c r="F19" s="57">
        <f t="shared" si="1"/>
        <v>1078</v>
      </c>
      <c r="G19" s="41"/>
      <c r="H19" s="41"/>
      <c r="I19" s="41"/>
      <c r="J19" s="41"/>
      <c r="K19" s="57">
        <f t="shared" si="2"/>
        <v>0</v>
      </c>
      <c r="L19" s="48"/>
      <c r="M19" s="48"/>
      <c r="N19" s="48"/>
      <c r="O19" s="48"/>
      <c r="P19" s="58"/>
    </row>
    <row r="20" spans="1:16" ht="12.75">
      <c r="A20" s="59" t="s">
        <v>63</v>
      </c>
      <c r="B20" s="60">
        <f aca="true" t="shared" si="3" ref="B20:K20">SUM(B8:B19)</f>
        <v>1460</v>
      </c>
      <c r="C20" s="60">
        <f t="shared" si="3"/>
        <v>11</v>
      </c>
      <c r="D20" s="60">
        <f t="shared" si="3"/>
        <v>2046</v>
      </c>
      <c r="E20" s="60">
        <f t="shared" si="3"/>
        <v>2796</v>
      </c>
      <c r="F20" s="60">
        <f t="shared" si="3"/>
        <v>6313</v>
      </c>
      <c r="G20" s="60">
        <f t="shared" si="3"/>
        <v>692</v>
      </c>
      <c r="H20" s="60">
        <f>SUM(H8:H19)</f>
        <v>0</v>
      </c>
      <c r="I20" s="60">
        <f t="shared" si="3"/>
        <v>808</v>
      </c>
      <c r="J20" s="60">
        <f t="shared" si="3"/>
        <v>1975</v>
      </c>
      <c r="K20" s="60">
        <f t="shared" si="3"/>
        <v>3475</v>
      </c>
      <c r="L20" s="61">
        <f>+G20/B20-1</f>
        <v>-0.526027397260274</v>
      </c>
      <c r="M20" s="61">
        <f>+H20/C20-1</f>
        <v>-1</v>
      </c>
      <c r="N20" s="61">
        <f>+I20/D20-1</f>
        <v>-0.6050830889540567</v>
      </c>
      <c r="O20" s="61">
        <f>+J20/E20-1</f>
        <v>-0.29363376251788265</v>
      </c>
      <c r="P20" s="61">
        <f>+K20/F20-1</f>
        <v>-0.44954855060985266</v>
      </c>
    </row>
    <row r="21" spans="1:16" ht="12.75">
      <c r="A21" s="108" t="s">
        <v>102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2.75">
      <c r="A22" s="41" t="s">
        <v>34</v>
      </c>
      <c r="B22" s="41">
        <v>863</v>
      </c>
      <c r="C22" s="41">
        <v>4</v>
      </c>
      <c r="D22" s="41">
        <v>279</v>
      </c>
      <c r="E22" s="41">
        <v>1575</v>
      </c>
      <c r="F22" s="57">
        <f>SUM(B22:E22)</f>
        <v>2721</v>
      </c>
      <c r="G22" s="41">
        <v>1156</v>
      </c>
      <c r="H22" s="41">
        <v>0</v>
      </c>
      <c r="I22" s="41">
        <v>326</v>
      </c>
      <c r="J22" s="41">
        <v>2962</v>
      </c>
      <c r="K22" s="57">
        <f>SUM(G22:J22)</f>
        <v>4444</v>
      </c>
      <c r="L22" s="48">
        <f>+G22/B22-1</f>
        <v>0.3395133256083429</v>
      </c>
      <c r="M22" s="48">
        <f>+H22/C22-1</f>
        <v>-1</v>
      </c>
      <c r="N22" s="48">
        <f>+I22/D22-1</f>
        <v>0.1684587813620071</v>
      </c>
      <c r="O22" s="48">
        <f>+J22/E22-1</f>
        <v>0.8806349206349207</v>
      </c>
      <c r="P22" s="48">
        <f>+K22/F22-1</f>
        <v>0.633223079750092</v>
      </c>
    </row>
    <row r="23" spans="1:16" ht="12.75">
      <c r="A23" s="41" t="s">
        <v>35</v>
      </c>
      <c r="B23" s="41">
        <v>871</v>
      </c>
      <c r="C23" s="41">
        <v>0</v>
      </c>
      <c r="D23" s="41">
        <v>291</v>
      </c>
      <c r="E23" s="41">
        <v>2119</v>
      </c>
      <c r="F23" s="57">
        <f aca="true" t="shared" si="4" ref="F23:F33">SUM(B23:E23)</f>
        <v>3281</v>
      </c>
      <c r="G23" s="41">
        <v>1092</v>
      </c>
      <c r="H23" s="41">
        <v>0</v>
      </c>
      <c r="I23" s="41">
        <v>304</v>
      </c>
      <c r="J23" s="41">
        <v>4541</v>
      </c>
      <c r="K23" s="57">
        <f aca="true" t="shared" si="5" ref="K23:K33">SUM(G23:J23)</f>
        <v>5937</v>
      </c>
      <c r="L23" s="48">
        <f>+G23/B23-1</f>
        <v>0.25373134328358216</v>
      </c>
      <c r="M23" s="48"/>
      <c r="N23" s="48">
        <f aca="true" t="shared" si="6" ref="N23:P27">+I23/D23-1</f>
        <v>0.04467353951890041</v>
      </c>
      <c r="O23" s="48">
        <f t="shared" si="6"/>
        <v>1.1429919773478057</v>
      </c>
      <c r="P23" s="48">
        <f t="shared" si="6"/>
        <v>0.8095092959463579</v>
      </c>
    </row>
    <row r="24" spans="1:16" ht="12.75">
      <c r="A24" s="41" t="s">
        <v>36</v>
      </c>
      <c r="B24" s="41">
        <v>887</v>
      </c>
      <c r="C24" s="41">
        <v>1</v>
      </c>
      <c r="D24" s="41">
        <v>335</v>
      </c>
      <c r="E24" s="41">
        <v>2012</v>
      </c>
      <c r="F24" s="57">
        <f t="shared" si="4"/>
        <v>3235</v>
      </c>
      <c r="G24" s="41">
        <v>1095</v>
      </c>
      <c r="H24" s="41">
        <v>1</v>
      </c>
      <c r="I24" s="41">
        <v>364</v>
      </c>
      <c r="J24" s="41">
        <v>4599</v>
      </c>
      <c r="K24" s="57">
        <f t="shared" si="5"/>
        <v>6059</v>
      </c>
      <c r="L24" s="48">
        <f>+G24/B24-1</f>
        <v>0.2344983089064261</v>
      </c>
      <c r="M24" s="48">
        <f>+H24/C24-1</f>
        <v>0</v>
      </c>
      <c r="N24" s="48">
        <f t="shared" si="6"/>
        <v>0.08656716417910437</v>
      </c>
      <c r="O24" s="48">
        <f t="shared" si="6"/>
        <v>1.2857852882703775</v>
      </c>
      <c r="P24" s="48">
        <f t="shared" si="6"/>
        <v>0.8729520865533231</v>
      </c>
    </row>
    <row r="25" spans="1:16" ht="12.75">
      <c r="A25" s="41" t="s">
        <v>37</v>
      </c>
      <c r="B25" s="41">
        <v>918</v>
      </c>
      <c r="C25" s="41">
        <v>6</v>
      </c>
      <c r="D25" s="41">
        <v>290</v>
      </c>
      <c r="E25" s="41">
        <v>2224</v>
      </c>
      <c r="F25" s="57">
        <f t="shared" si="4"/>
        <v>3438</v>
      </c>
      <c r="G25" s="41">
        <v>1036</v>
      </c>
      <c r="H25" s="41">
        <v>5</v>
      </c>
      <c r="I25" s="41">
        <v>248</v>
      </c>
      <c r="J25" s="41">
        <v>3128</v>
      </c>
      <c r="K25" s="57">
        <f t="shared" si="5"/>
        <v>4417</v>
      </c>
      <c r="L25" s="48">
        <f>+G25/B25-1</f>
        <v>0.1285403050108933</v>
      </c>
      <c r="M25" s="48">
        <f>+H25/C25-1</f>
        <v>-0.16666666666666663</v>
      </c>
      <c r="N25" s="48">
        <f t="shared" si="6"/>
        <v>-0.1448275862068965</v>
      </c>
      <c r="O25" s="48">
        <f t="shared" si="6"/>
        <v>0.4064748201438848</v>
      </c>
      <c r="P25" s="48">
        <f t="shared" si="6"/>
        <v>0.28475858057009895</v>
      </c>
    </row>
    <row r="26" spans="1:16" ht="12.75">
      <c r="A26" s="41" t="s">
        <v>38</v>
      </c>
      <c r="B26" s="41">
        <v>984</v>
      </c>
      <c r="C26" s="41">
        <v>3</v>
      </c>
      <c r="D26" s="41">
        <v>312</v>
      </c>
      <c r="E26" s="41">
        <v>2472</v>
      </c>
      <c r="F26" s="57">
        <f t="shared" si="4"/>
        <v>3771</v>
      </c>
      <c r="G26" s="41">
        <v>1283</v>
      </c>
      <c r="H26" s="41">
        <v>6</v>
      </c>
      <c r="I26" s="41">
        <v>185</v>
      </c>
      <c r="J26" s="41">
        <v>2570</v>
      </c>
      <c r="K26" s="57">
        <f t="shared" si="5"/>
        <v>4044</v>
      </c>
      <c r="L26" s="48">
        <f>+G26/B26-1</f>
        <v>0.30386178861788626</v>
      </c>
      <c r="M26" s="48">
        <f>+H26/C26-1</f>
        <v>1</v>
      </c>
      <c r="N26" s="48">
        <f t="shared" si="6"/>
        <v>-0.40705128205128205</v>
      </c>
      <c r="O26" s="48">
        <f t="shared" si="6"/>
        <v>0.039644012944983764</v>
      </c>
      <c r="P26" s="48">
        <f t="shared" si="6"/>
        <v>0.07239459029435169</v>
      </c>
    </row>
    <row r="27" spans="1:16" ht="12.75">
      <c r="A27" s="41" t="s">
        <v>39</v>
      </c>
      <c r="B27" s="41">
        <v>832</v>
      </c>
      <c r="C27" s="41">
        <v>1</v>
      </c>
      <c r="D27" s="41">
        <v>311</v>
      </c>
      <c r="E27" s="41">
        <v>1631</v>
      </c>
      <c r="F27" s="57">
        <f t="shared" si="4"/>
        <v>2775</v>
      </c>
      <c r="G27" s="41">
        <v>1138</v>
      </c>
      <c r="H27" s="41">
        <v>3</v>
      </c>
      <c r="I27" s="41">
        <v>325</v>
      </c>
      <c r="J27" s="41">
        <v>2403</v>
      </c>
      <c r="K27" s="57">
        <f t="shared" si="5"/>
        <v>3869</v>
      </c>
      <c r="L27" s="48">
        <f>+G27/B27-1</f>
        <v>0.36778846153846145</v>
      </c>
      <c r="M27" s="48">
        <f>+H27/C27-1</f>
        <v>2</v>
      </c>
      <c r="N27" s="48">
        <f t="shared" si="6"/>
        <v>0.045016077170418</v>
      </c>
      <c r="O27" s="48">
        <f t="shared" si="6"/>
        <v>0.47332924586143466</v>
      </c>
      <c r="P27" s="48">
        <f t="shared" si="6"/>
        <v>0.3942342342342342</v>
      </c>
    </row>
    <row r="28" spans="1:16" ht="12.75">
      <c r="A28" s="41" t="s">
        <v>40</v>
      </c>
      <c r="B28" s="41">
        <v>1030</v>
      </c>
      <c r="C28" s="41">
        <v>10</v>
      </c>
      <c r="D28" s="41">
        <v>359</v>
      </c>
      <c r="E28" s="41">
        <v>1697</v>
      </c>
      <c r="F28" s="57">
        <f t="shared" si="4"/>
        <v>3096</v>
      </c>
      <c r="G28" s="57"/>
      <c r="H28" s="57"/>
      <c r="I28" s="57"/>
      <c r="J28" s="57"/>
      <c r="K28" s="57">
        <f t="shared" si="5"/>
        <v>0</v>
      </c>
      <c r="L28" s="48"/>
      <c r="M28" s="48"/>
      <c r="N28" s="48"/>
      <c r="O28" s="48"/>
      <c r="P28" s="58"/>
    </row>
    <row r="29" spans="1:16" ht="12.75">
      <c r="A29" s="41" t="s">
        <v>41</v>
      </c>
      <c r="B29" s="41">
        <v>952</v>
      </c>
      <c r="C29" s="41">
        <v>0</v>
      </c>
      <c r="D29" s="41">
        <v>352</v>
      </c>
      <c r="E29" s="41">
        <v>2107</v>
      </c>
      <c r="F29" s="57">
        <f t="shared" si="4"/>
        <v>3411</v>
      </c>
      <c r="G29" s="57"/>
      <c r="H29" s="57"/>
      <c r="I29" s="57"/>
      <c r="J29" s="57"/>
      <c r="K29" s="57">
        <f t="shared" si="5"/>
        <v>0</v>
      </c>
      <c r="L29" s="48"/>
      <c r="M29" s="48"/>
      <c r="N29" s="48"/>
      <c r="O29" s="48"/>
      <c r="P29" s="58"/>
    </row>
    <row r="30" spans="1:16" ht="12.75">
      <c r="A30" s="41" t="s">
        <v>42</v>
      </c>
      <c r="B30" s="41">
        <v>895</v>
      </c>
      <c r="C30" s="41">
        <v>0</v>
      </c>
      <c r="D30" s="41">
        <v>271</v>
      </c>
      <c r="E30" s="41">
        <v>1400</v>
      </c>
      <c r="F30" s="57">
        <f t="shared" si="4"/>
        <v>2566</v>
      </c>
      <c r="G30" s="57"/>
      <c r="H30" s="57"/>
      <c r="I30" s="57"/>
      <c r="J30" s="57"/>
      <c r="K30" s="57">
        <f t="shared" si="5"/>
        <v>0</v>
      </c>
      <c r="L30" s="48"/>
      <c r="M30" s="48"/>
      <c r="N30" s="48"/>
      <c r="O30" s="48"/>
      <c r="P30" s="58"/>
    </row>
    <row r="31" spans="1:16" ht="12.75">
      <c r="A31" s="41" t="s">
        <v>43</v>
      </c>
      <c r="B31" s="41">
        <v>869</v>
      </c>
      <c r="C31" s="41">
        <v>2</v>
      </c>
      <c r="D31" s="41">
        <v>429</v>
      </c>
      <c r="E31" s="41">
        <v>3292</v>
      </c>
      <c r="F31" s="57">
        <f t="shared" si="4"/>
        <v>4592</v>
      </c>
      <c r="G31" s="57"/>
      <c r="H31" s="57"/>
      <c r="I31" s="57"/>
      <c r="J31" s="57"/>
      <c r="K31" s="57">
        <f t="shared" si="5"/>
        <v>0</v>
      </c>
      <c r="L31" s="48"/>
      <c r="M31" s="48"/>
      <c r="N31" s="48"/>
      <c r="O31" s="48"/>
      <c r="P31" s="58"/>
    </row>
    <row r="32" spans="1:16" ht="12.75">
      <c r="A32" s="41" t="s">
        <v>44</v>
      </c>
      <c r="B32" s="41">
        <v>1224</v>
      </c>
      <c r="C32" s="41">
        <v>1</v>
      </c>
      <c r="D32" s="41">
        <v>625</v>
      </c>
      <c r="E32" s="41">
        <v>3064</v>
      </c>
      <c r="F32" s="57">
        <f t="shared" si="4"/>
        <v>4914</v>
      </c>
      <c r="G32" s="57"/>
      <c r="H32" s="57"/>
      <c r="I32" s="57"/>
      <c r="J32" s="57"/>
      <c r="K32" s="57">
        <f t="shared" si="5"/>
        <v>0</v>
      </c>
      <c r="L32" s="48"/>
      <c r="M32" s="48"/>
      <c r="N32" s="48"/>
      <c r="O32" s="48"/>
      <c r="P32" s="58"/>
    </row>
    <row r="33" spans="1:16" ht="12.75">
      <c r="A33" s="41" t="s">
        <v>45</v>
      </c>
      <c r="B33" s="41">
        <v>571</v>
      </c>
      <c r="C33" s="41">
        <v>0</v>
      </c>
      <c r="D33" s="41">
        <v>425</v>
      </c>
      <c r="E33" s="41">
        <v>1036</v>
      </c>
      <c r="F33" s="57">
        <f t="shared" si="4"/>
        <v>2032</v>
      </c>
      <c r="G33" s="57"/>
      <c r="H33" s="57"/>
      <c r="I33" s="57"/>
      <c r="J33" s="57"/>
      <c r="K33" s="57">
        <f t="shared" si="5"/>
        <v>0</v>
      </c>
      <c r="L33" s="48"/>
      <c r="M33" s="48"/>
      <c r="N33" s="48"/>
      <c r="O33" s="48"/>
      <c r="P33" s="58"/>
    </row>
    <row r="34" spans="1:16" ht="12.75">
      <c r="A34" s="59" t="s">
        <v>63</v>
      </c>
      <c r="B34" s="60">
        <f aca="true" t="shared" si="7" ref="B34:K34">SUM(B22:B33)</f>
        <v>10896</v>
      </c>
      <c r="C34" s="60">
        <f t="shared" si="7"/>
        <v>28</v>
      </c>
      <c r="D34" s="60">
        <f t="shared" si="7"/>
        <v>4279</v>
      </c>
      <c r="E34" s="60">
        <f t="shared" si="7"/>
        <v>24629</v>
      </c>
      <c r="F34" s="60">
        <f t="shared" si="7"/>
        <v>39832</v>
      </c>
      <c r="G34" s="60">
        <f t="shared" si="7"/>
        <v>6800</v>
      </c>
      <c r="H34" s="60">
        <f t="shared" si="7"/>
        <v>15</v>
      </c>
      <c r="I34" s="60">
        <f t="shared" si="7"/>
        <v>1752</v>
      </c>
      <c r="J34" s="60">
        <f>SUM(J22:J33)</f>
        <v>20203</v>
      </c>
      <c r="K34" s="60">
        <f t="shared" si="7"/>
        <v>28770</v>
      </c>
      <c r="L34" s="61">
        <f>+G34/B34-1</f>
        <v>-0.3759177679882526</v>
      </c>
      <c r="M34" s="61">
        <f>+H34/C34-1</f>
        <v>-0.4642857142857143</v>
      </c>
      <c r="N34" s="61">
        <f>+I34/D34-1</f>
        <v>-0.590558541715354</v>
      </c>
      <c r="O34" s="61">
        <f>+J34/E34-1</f>
        <v>-0.17970684964878803</v>
      </c>
      <c r="P34" s="61">
        <f>+K34/F34-1</f>
        <v>-0.2777164089174533</v>
      </c>
    </row>
    <row r="35" spans="1:16" ht="12.75">
      <c r="A35" s="106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workbookViewId="0" topLeftCell="A1">
      <selection activeCell="A1" sqref="A1:P1"/>
    </sheetView>
  </sheetViews>
  <sheetFormatPr defaultColWidth="11.421875" defaultRowHeight="12.75"/>
  <cols>
    <col min="1" max="1" width="6.57421875" style="13" bestFit="1" customWidth="1"/>
    <col min="2" max="16" width="9.28125" style="54" customWidth="1"/>
    <col min="17" max="21" width="9.28125" style="44" customWidth="1"/>
    <col min="22" max="16384" width="11.57421875" style="44" customWidth="1"/>
  </cols>
  <sheetData>
    <row r="1" spans="1:16" ht="12.75">
      <c r="A1" s="85" t="s">
        <v>110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5">
      <c r="A2" s="86" t="s">
        <v>109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>
      <c r="A3" s="93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2.75">
      <c r="A4" s="105" t="s">
        <v>121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21" ht="12.75">
      <c r="A5" s="114" t="s">
        <v>81</v>
      </c>
      <c r="B5" s="110">
        <v>2007</v>
      </c>
      <c r="C5" s="111"/>
      <c r="D5" s="111"/>
      <c r="E5" s="111"/>
      <c r="F5" s="111"/>
      <c r="G5" s="111"/>
      <c r="H5" s="111"/>
      <c r="I5" s="111"/>
      <c r="J5" s="111"/>
      <c r="K5" s="112"/>
      <c r="L5" s="110">
        <v>2008</v>
      </c>
      <c r="M5" s="111"/>
      <c r="N5" s="111"/>
      <c r="O5" s="111"/>
      <c r="P5" s="111"/>
      <c r="Q5" s="111"/>
      <c r="R5" s="111"/>
      <c r="S5" s="111"/>
      <c r="T5" s="111"/>
      <c r="U5" s="112"/>
    </row>
    <row r="6" spans="1:21" ht="12.75">
      <c r="A6" s="115"/>
      <c r="B6" s="107" t="s">
        <v>103</v>
      </c>
      <c r="C6" s="107"/>
      <c r="D6" s="107"/>
      <c r="E6" s="107"/>
      <c r="F6" s="107"/>
      <c r="G6" s="107" t="s">
        <v>104</v>
      </c>
      <c r="H6" s="107"/>
      <c r="I6" s="107"/>
      <c r="J6" s="107"/>
      <c r="K6" s="107"/>
      <c r="L6" s="107" t="s">
        <v>103</v>
      </c>
      <c r="M6" s="107"/>
      <c r="N6" s="107"/>
      <c r="O6" s="107"/>
      <c r="P6" s="107"/>
      <c r="Q6" s="107" t="s">
        <v>104</v>
      </c>
      <c r="R6" s="107"/>
      <c r="S6" s="107"/>
      <c r="T6" s="107"/>
      <c r="U6" s="107"/>
    </row>
    <row r="7" spans="1:21" s="56" customFormat="1" ht="39" customHeight="1">
      <c r="A7" s="116"/>
      <c r="B7" s="55" t="s">
        <v>99</v>
      </c>
      <c r="C7" s="55" t="s">
        <v>100</v>
      </c>
      <c r="D7" s="55" t="s">
        <v>101</v>
      </c>
      <c r="E7" s="55" t="s">
        <v>84</v>
      </c>
      <c r="F7" s="55" t="s">
        <v>63</v>
      </c>
      <c r="G7" s="55" t="s">
        <v>99</v>
      </c>
      <c r="H7" s="55" t="s">
        <v>100</v>
      </c>
      <c r="I7" s="55" t="s">
        <v>101</v>
      </c>
      <c r="J7" s="55" t="s">
        <v>84</v>
      </c>
      <c r="K7" s="55" t="s">
        <v>63</v>
      </c>
      <c r="L7" s="55" t="s">
        <v>99</v>
      </c>
      <c r="M7" s="55" t="s">
        <v>100</v>
      </c>
      <c r="N7" s="55" t="s">
        <v>101</v>
      </c>
      <c r="O7" s="55" t="s">
        <v>84</v>
      </c>
      <c r="P7" s="55" t="s">
        <v>63</v>
      </c>
      <c r="Q7" s="55" t="s">
        <v>99</v>
      </c>
      <c r="R7" s="55" t="s">
        <v>100</v>
      </c>
      <c r="S7" s="55" t="s">
        <v>101</v>
      </c>
      <c r="T7" s="55" t="s">
        <v>84</v>
      </c>
      <c r="U7" s="62" t="s">
        <v>63</v>
      </c>
    </row>
    <row r="8" spans="1:21" ht="12.75">
      <c r="A8" s="113" t="s">
        <v>77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2.75">
      <c r="A9" s="41" t="s">
        <v>34</v>
      </c>
      <c r="B9" s="41">
        <v>15676</v>
      </c>
      <c r="C9" s="41">
        <v>0</v>
      </c>
      <c r="D9" s="41">
        <v>11959</v>
      </c>
      <c r="E9" s="41">
        <v>7322</v>
      </c>
      <c r="F9" s="57">
        <v>34957</v>
      </c>
      <c r="G9" s="57">
        <f>+B9/'CUADRO 11'!B8</f>
        <v>130.63333333333333</v>
      </c>
      <c r="H9" s="57">
        <f>+C9/'CUADRO 11'!C8</f>
        <v>0</v>
      </c>
      <c r="I9" s="57">
        <f>+D9/'CUADRO 11'!D8</f>
        <v>72.0421686746988</v>
      </c>
      <c r="J9" s="57">
        <f>+E9/'CUADRO 11'!E8</f>
        <v>41.84</v>
      </c>
      <c r="K9" s="57">
        <f>+F9/'CUADRO 11'!F8</f>
        <v>75.50107991360692</v>
      </c>
      <c r="L9" s="41">
        <v>29917</v>
      </c>
      <c r="M9" s="41">
        <v>0</v>
      </c>
      <c r="N9" s="41">
        <v>30420</v>
      </c>
      <c r="O9" s="41">
        <v>28412</v>
      </c>
      <c r="P9" s="57">
        <f aca="true" t="shared" si="0" ref="P9:P14">SUM(L9:O9)</f>
        <v>88749</v>
      </c>
      <c r="Q9" s="57">
        <f>+L9/'CUADRO 11'!G8</f>
        <v>202.1418918918919</v>
      </c>
      <c r="R9" s="57"/>
      <c r="S9" s="57">
        <f>+N9/'CUADRO 11'!I8</f>
        <v>163.5483870967742</v>
      </c>
      <c r="T9" s="57">
        <f>+O9/'CUADRO 11'!J8</f>
        <v>78.70360110803324</v>
      </c>
      <c r="U9" s="57">
        <f>+P9/'CUADRO 11'!K8</f>
        <v>127.69640287769784</v>
      </c>
    </row>
    <row r="10" spans="1:21" ht="12.75">
      <c r="A10" s="41" t="s">
        <v>35</v>
      </c>
      <c r="B10" s="41">
        <v>11544</v>
      </c>
      <c r="C10" s="41">
        <v>0</v>
      </c>
      <c r="D10" s="41">
        <v>11172</v>
      </c>
      <c r="E10" s="41">
        <v>13818</v>
      </c>
      <c r="F10" s="57">
        <v>36534</v>
      </c>
      <c r="G10" s="57">
        <f>+B10/'CUADRO 11'!B9</f>
        <v>97.00840336134453</v>
      </c>
      <c r="H10" s="57"/>
      <c r="I10" s="57">
        <f>+D10/'CUADRO 11'!D9</f>
        <v>77.04827586206896</v>
      </c>
      <c r="J10" s="57">
        <f>+E10/'CUADRO 11'!E9</f>
        <v>62.80909090909091</v>
      </c>
      <c r="K10" s="57">
        <f>+F10/'CUADRO 11'!F9</f>
        <v>75.48347107438016</v>
      </c>
      <c r="L10" s="41">
        <v>39536</v>
      </c>
      <c r="M10" s="41">
        <v>0</v>
      </c>
      <c r="N10" s="41">
        <v>39485</v>
      </c>
      <c r="O10" s="41">
        <v>42231</v>
      </c>
      <c r="P10" s="57">
        <f t="shared" si="0"/>
        <v>121252</v>
      </c>
      <c r="Q10" s="57">
        <f>+L10/'CUADRO 11'!G9</f>
        <v>376.53333333333336</v>
      </c>
      <c r="R10" s="57"/>
      <c r="S10" s="57">
        <f>+N10/'CUADRO 11'!I9</f>
        <v>290.33088235294116</v>
      </c>
      <c r="T10" s="57">
        <f>+O10/'CUADRO 11'!J9</f>
        <v>101.76144578313253</v>
      </c>
      <c r="U10" s="57">
        <f>+P10/'CUADRO 11'!K9</f>
        <v>184.83536585365854</v>
      </c>
    </row>
    <row r="11" spans="1:21" ht="12.75">
      <c r="A11" s="41" t="s">
        <v>36</v>
      </c>
      <c r="B11" s="41">
        <v>22091</v>
      </c>
      <c r="C11" s="41">
        <v>0</v>
      </c>
      <c r="D11" s="41">
        <v>9001</v>
      </c>
      <c r="E11" s="41">
        <v>9422</v>
      </c>
      <c r="F11" s="57">
        <v>40514</v>
      </c>
      <c r="G11" s="57">
        <f>+B11/'CUADRO 11'!B10</f>
        <v>182.5702479338843</v>
      </c>
      <c r="H11" s="57"/>
      <c r="I11" s="57">
        <f>+D11/'CUADRO 11'!D10</f>
        <v>69.23846153846154</v>
      </c>
      <c r="J11" s="57">
        <f>+E11/'CUADRO 11'!E10</f>
        <v>61.58169934640523</v>
      </c>
      <c r="K11" s="57">
        <f>+F11/'CUADRO 11'!F10</f>
        <v>100.28217821782178</v>
      </c>
      <c r="L11" s="41">
        <v>17895</v>
      </c>
      <c r="M11" s="41">
        <v>0</v>
      </c>
      <c r="N11" s="41">
        <v>21156</v>
      </c>
      <c r="O11" s="41">
        <v>14367</v>
      </c>
      <c r="P11" s="57">
        <f t="shared" si="0"/>
        <v>53418</v>
      </c>
      <c r="Q11" s="57">
        <f>+L11/'CUADRO 11'!G10</f>
        <v>151.65254237288136</v>
      </c>
      <c r="R11" s="57"/>
      <c r="S11" s="57">
        <f>+N11/'CUADRO 11'!I10</f>
        <v>194.09174311926606</v>
      </c>
      <c r="T11" s="57">
        <f>+O11/'CUADRO 11'!J10</f>
        <v>37.90765171503958</v>
      </c>
      <c r="U11" s="57">
        <f>+P11/'CUADRO 11'!K10</f>
        <v>88.14851485148515</v>
      </c>
    </row>
    <row r="12" spans="1:21" ht="12.75">
      <c r="A12" s="41" t="s">
        <v>37</v>
      </c>
      <c r="B12" s="41">
        <v>22608</v>
      </c>
      <c r="C12" s="41">
        <v>0</v>
      </c>
      <c r="D12" s="41">
        <v>6711</v>
      </c>
      <c r="E12" s="41">
        <v>16567</v>
      </c>
      <c r="F12" s="57">
        <v>45886</v>
      </c>
      <c r="G12" s="57">
        <f>+B12/'CUADRO 11'!B11</f>
        <v>209.33333333333334</v>
      </c>
      <c r="H12" s="57"/>
      <c r="I12" s="57">
        <f>+D12/'CUADRO 11'!D11</f>
        <v>64.52884615384616</v>
      </c>
      <c r="J12" s="57">
        <f>+E12/'CUADRO 11'!E11</f>
        <v>88.12234042553192</v>
      </c>
      <c r="K12" s="57">
        <f>+F12/'CUADRO 11'!F11</f>
        <v>114.715</v>
      </c>
      <c r="L12" s="41">
        <v>5868</v>
      </c>
      <c r="M12" s="41">
        <v>0</v>
      </c>
      <c r="N12" s="41">
        <v>58062</v>
      </c>
      <c r="O12" s="41">
        <v>15941</v>
      </c>
      <c r="P12" s="57">
        <f t="shared" si="0"/>
        <v>79871</v>
      </c>
      <c r="Q12" s="57">
        <f>+L12/'CUADRO 11'!G11</f>
        <v>59.87755102040816</v>
      </c>
      <c r="R12" s="57"/>
      <c r="S12" s="57">
        <f>+N12/'CUADRO 11'!I11</f>
        <v>547.7547169811321</v>
      </c>
      <c r="T12" s="57">
        <f>+O12/'CUADRO 11'!J11</f>
        <v>57.34172661870504</v>
      </c>
      <c r="U12" s="57">
        <f>+P12/'CUADRO 11'!K11</f>
        <v>165.70746887966806</v>
      </c>
    </row>
    <row r="13" spans="1:21" ht="12.75">
      <c r="A13" s="41" t="s">
        <v>38</v>
      </c>
      <c r="B13" s="41">
        <v>10828</v>
      </c>
      <c r="C13" s="41">
        <v>0</v>
      </c>
      <c r="D13" s="41">
        <v>10747</v>
      </c>
      <c r="E13" s="41">
        <v>65614</v>
      </c>
      <c r="F13" s="57">
        <v>87189</v>
      </c>
      <c r="G13" s="57">
        <f>+B13/'CUADRO 11'!B12</f>
        <v>96.67857142857143</v>
      </c>
      <c r="H13" s="57"/>
      <c r="I13" s="57">
        <f>+D13/'CUADRO 11'!D12</f>
        <v>105.36274509803921</v>
      </c>
      <c r="J13" s="57">
        <f>+E13/'CUADRO 11'!E12</f>
        <v>366.5586592178771</v>
      </c>
      <c r="K13" s="57">
        <f>+F13/'CUADRO 11'!F12</f>
        <v>221.85496183206106</v>
      </c>
      <c r="L13" s="41">
        <v>14668</v>
      </c>
      <c r="M13" s="41">
        <v>0</v>
      </c>
      <c r="N13" s="41">
        <v>27527</v>
      </c>
      <c r="O13" s="41">
        <v>26358</v>
      </c>
      <c r="P13" s="57">
        <f t="shared" si="0"/>
        <v>68553</v>
      </c>
      <c r="Q13" s="57">
        <f>+L13/'CUADRO 11'!G12</f>
        <v>135.8148148148148</v>
      </c>
      <c r="R13" s="57"/>
      <c r="S13" s="57">
        <f>+N13/'CUADRO 11'!I12</f>
        <v>237.30172413793105</v>
      </c>
      <c r="T13" s="57">
        <f>+O13/'CUADRO 11'!J12</f>
        <v>91.52083333333333</v>
      </c>
      <c r="U13" s="57">
        <f>+P13/'CUADRO 11'!K12</f>
        <v>133.892578125</v>
      </c>
    </row>
    <row r="14" spans="1:21" ht="12.75">
      <c r="A14" s="41" t="s">
        <v>39</v>
      </c>
      <c r="B14" s="41">
        <v>7055</v>
      </c>
      <c r="C14" s="41">
        <v>15</v>
      </c>
      <c r="D14" s="41">
        <v>27512</v>
      </c>
      <c r="E14" s="41">
        <v>16325</v>
      </c>
      <c r="F14" s="57">
        <v>50907</v>
      </c>
      <c r="G14" s="57">
        <f>+B14/'CUADRO 11'!B13</f>
        <v>76.68478260869566</v>
      </c>
      <c r="H14" s="57">
        <f>+C14/'CUADRO 11'!C13</f>
        <v>15</v>
      </c>
      <c r="I14" s="57">
        <f>+D14/'CUADRO 11'!D13</f>
        <v>151.16483516483515</v>
      </c>
      <c r="J14" s="57">
        <f>+E14/'CUADRO 11'!E13</f>
        <v>78.48557692307692</v>
      </c>
      <c r="K14" s="57">
        <f>+F14/'CUADRO 11'!F13</f>
        <v>105.3975155279503</v>
      </c>
      <c r="L14" s="41">
        <v>14813</v>
      </c>
      <c r="M14" s="41">
        <v>0</v>
      </c>
      <c r="N14" s="41">
        <v>169139</v>
      </c>
      <c r="O14" s="41">
        <v>19674</v>
      </c>
      <c r="P14" s="57">
        <f t="shared" si="0"/>
        <v>203626</v>
      </c>
      <c r="Q14" s="57">
        <f>+L14/'CUADRO 11'!G13</f>
        <v>128.80869565217392</v>
      </c>
      <c r="R14" s="57"/>
      <c r="S14" s="57">
        <f>+N14/'CUADRO 11'!I13</f>
        <v>1091.2193548387097</v>
      </c>
      <c r="T14" s="57">
        <f>+O14/'CUADRO 11'!J13</f>
        <v>77.45669291338582</v>
      </c>
      <c r="U14" s="57">
        <f>+P14/'CUADRO 11'!K13</f>
        <v>388.59923664122135</v>
      </c>
    </row>
    <row r="15" spans="1:21" ht="12.75">
      <c r="A15" s="41" t="s">
        <v>40</v>
      </c>
      <c r="B15" s="41">
        <v>9984</v>
      </c>
      <c r="C15" s="41">
        <v>57</v>
      </c>
      <c r="D15" s="41">
        <v>14156</v>
      </c>
      <c r="E15" s="41">
        <v>9708</v>
      </c>
      <c r="F15" s="57">
        <v>33905</v>
      </c>
      <c r="G15" s="57">
        <f>+B15/'CUADRO 11'!B14</f>
        <v>77.3953488372093</v>
      </c>
      <c r="H15" s="57">
        <f>+C15/'CUADRO 11'!C14</f>
        <v>19</v>
      </c>
      <c r="I15" s="57">
        <f>+D15/'CUADRO 11'!D14</f>
        <v>82.30232558139535</v>
      </c>
      <c r="J15" s="57">
        <f>+E15/'CUADRO 11'!E14</f>
        <v>41.31063829787234</v>
      </c>
      <c r="K15" s="57">
        <f>+F15/'CUADRO 11'!F14</f>
        <v>62.90352504638219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ht="12.75">
      <c r="A16" s="41" t="s">
        <v>41</v>
      </c>
      <c r="B16" s="41">
        <v>15792</v>
      </c>
      <c r="C16" s="41">
        <v>0</v>
      </c>
      <c r="D16" s="41">
        <v>69767</v>
      </c>
      <c r="E16" s="41">
        <v>11778</v>
      </c>
      <c r="F16" s="57">
        <v>97337</v>
      </c>
      <c r="G16" s="57">
        <f>+B16/'CUADRO 11'!B15</f>
        <v>107.42857142857143</v>
      </c>
      <c r="H16" s="57"/>
      <c r="I16" s="57">
        <f>+D16/'CUADRO 11'!D15</f>
        <v>317.1227272727273</v>
      </c>
      <c r="J16" s="57">
        <f>+E16/'CUADRO 11'!E15</f>
        <v>53.294117647058826</v>
      </c>
      <c r="K16" s="57">
        <f>+F16/'CUADRO 11'!F15</f>
        <v>165.5391156462585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2.75">
      <c r="A17" s="41" t="s">
        <v>42</v>
      </c>
      <c r="B17" s="41">
        <v>10227</v>
      </c>
      <c r="C17" s="41">
        <v>0</v>
      </c>
      <c r="D17" s="41">
        <v>31423</v>
      </c>
      <c r="E17" s="41">
        <v>4027</v>
      </c>
      <c r="F17" s="57">
        <v>45677</v>
      </c>
      <c r="G17" s="57">
        <f>+B17/'CUADRO 11'!B16</f>
        <v>101.25742574257426</v>
      </c>
      <c r="H17" s="57"/>
      <c r="I17" s="57">
        <f>+D17/'CUADRO 11'!D16</f>
        <v>241.7153846153846</v>
      </c>
      <c r="J17" s="57">
        <f>+E17/'CUADRO 11'!E16</f>
        <v>38.72115384615385</v>
      </c>
      <c r="K17" s="57">
        <f>+F17/'CUADRO 11'!F16</f>
        <v>136.34925373134328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2.75">
      <c r="A18" s="41" t="s">
        <v>43</v>
      </c>
      <c r="B18" s="41">
        <v>11343</v>
      </c>
      <c r="C18" s="41">
        <v>0</v>
      </c>
      <c r="D18" s="41">
        <v>6288</v>
      </c>
      <c r="E18" s="41">
        <v>14808</v>
      </c>
      <c r="F18" s="57">
        <v>32439</v>
      </c>
      <c r="G18" s="57">
        <f>+B18/'CUADRO 11'!B17</f>
        <v>108.02857142857142</v>
      </c>
      <c r="H18" s="57"/>
      <c r="I18" s="57">
        <f>+D18/'CUADRO 11'!D17</f>
        <v>45.8978102189781</v>
      </c>
      <c r="J18" s="57">
        <f>+E18/'CUADRO 11'!E17</f>
        <v>46.13084112149533</v>
      </c>
      <c r="K18" s="57">
        <f>+F18/'CUADRO 11'!F17</f>
        <v>57.61811722912966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2.75">
      <c r="A19" s="41" t="s">
        <v>44</v>
      </c>
      <c r="B19" s="41">
        <v>11333</v>
      </c>
      <c r="C19" s="41">
        <v>331</v>
      </c>
      <c r="D19" s="41">
        <v>11823</v>
      </c>
      <c r="E19" s="41">
        <v>14069</v>
      </c>
      <c r="F19" s="57">
        <v>38503</v>
      </c>
      <c r="G19" s="57">
        <f>+B19/'CUADRO 11'!B18</f>
        <v>97.69827586206897</v>
      </c>
      <c r="H19" s="57">
        <f>+C19/'CUADRO 11'!C18</f>
        <v>66.2</v>
      </c>
      <c r="I19" s="57">
        <f>+D19/'CUADRO 11'!D18</f>
        <v>67.56</v>
      </c>
      <c r="J19" s="57">
        <f>+E19/'CUADRO 11'!E18</f>
        <v>49.02090592334495</v>
      </c>
      <c r="K19" s="57">
        <f>+F19/'CUADRO 11'!F18</f>
        <v>66.04288164665523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2.75">
      <c r="A20" s="41" t="s">
        <v>45</v>
      </c>
      <c r="B20" s="41">
        <v>2135</v>
      </c>
      <c r="C20" s="41">
        <v>0</v>
      </c>
      <c r="D20" s="41">
        <v>16687</v>
      </c>
      <c r="E20" s="41">
        <v>34051</v>
      </c>
      <c r="F20" s="57">
        <v>54477</v>
      </c>
      <c r="G20" s="57">
        <f>+B20/'CUADRO 11'!B19</f>
        <v>11.236842105263158</v>
      </c>
      <c r="H20" s="57"/>
      <c r="I20" s="57">
        <f>+D20/'CUADRO 11'!D19</f>
        <v>43.56919060052219</v>
      </c>
      <c r="J20" s="57">
        <f>+E20/'CUADRO 11'!E19</f>
        <v>67.42772277227722</v>
      </c>
      <c r="K20" s="57">
        <f>+F20/'CUADRO 11'!F19</f>
        <v>50.53525046382189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2.75">
      <c r="A21" s="41" t="s">
        <v>63</v>
      </c>
      <c r="B21" s="57">
        <f>SUM(B9:B20)</f>
        <v>150616</v>
      </c>
      <c r="C21" s="57">
        <f>SUM(C9:C20)</f>
        <v>403</v>
      </c>
      <c r="D21" s="57">
        <f>SUM(D9:D20)</f>
        <v>227246</v>
      </c>
      <c r="E21" s="57">
        <f>SUM(E9:E20)</f>
        <v>217509</v>
      </c>
      <c r="F21" s="57">
        <f>SUM(F9:F20)</f>
        <v>598325</v>
      </c>
      <c r="G21" s="57">
        <f>+B21/'CUADRO 11'!B20</f>
        <v>103.16164383561645</v>
      </c>
      <c r="H21" s="57">
        <f>+C21/'CUADRO 11'!C20</f>
        <v>36.63636363636363</v>
      </c>
      <c r="I21" s="57">
        <f>+D21/'CUADRO 11'!D20</f>
        <v>111.06842619745845</v>
      </c>
      <c r="J21" s="57">
        <f>+E21/'CUADRO 11'!E20</f>
        <v>77.79291845493562</v>
      </c>
      <c r="K21" s="57">
        <f>+F21/'CUADRO 11'!F20</f>
        <v>94.77665135434818</v>
      </c>
      <c r="L21" s="57">
        <f>SUM(L9:L20)</f>
        <v>122697</v>
      </c>
      <c r="M21" s="57">
        <f>SUM(M9:M20)</f>
        <v>0</v>
      </c>
      <c r="N21" s="57">
        <f>SUM(N9:N20)</f>
        <v>345789</v>
      </c>
      <c r="O21" s="57">
        <f>SUM(O9:O20)</f>
        <v>146983</v>
      </c>
      <c r="P21" s="57">
        <f>SUM(P9:P20)</f>
        <v>615469</v>
      </c>
      <c r="Q21" s="57">
        <f>+L21/'CUADRO 11'!G20</f>
        <v>177.30780346820808</v>
      </c>
      <c r="R21" s="57"/>
      <c r="S21" s="57">
        <f>+N21/'CUADRO 11'!I20</f>
        <v>427.95668316831683</v>
      </c>
      <c r="T21" s="57">
        <f>+O21/'CUADRO 11'!J20</f>
        <v>74.42177215189874</v>
      </c>
      <c r="U21" s="57">
        <f>+P21/'CUADRO 11'!K20</f>
        <v>177.11338129496403</v>
      </c>
    </row>
    <row r="22" spans="1:21" ht="12.75">
      <c r="A22" s="113" t="s">
        <v>102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</row>
    <row r="23" spans="1:21" ht="12.75">
      <c r="A23" s="41" t="s">
        <v>34</v>
      </c>
      <c r="B23" s="41">
        <v>58818</v>
      </c>
      <c r="C23" s="41">
        <v>94</v>
      </c>
      <c r="D23" s="41">
        <v>9638</v>
      </c>
      <c r="E23" s="41">
        <v>94519</v>
      </c>
      <c r="F23" s="57">
        <v>163069</v>
      </c>
      <c r="G23" s="57">
        <f>+B23/'CUADRO 11'!B22</f>
        <v>68.15527230590962</v>
      </c>
      <c r="H23" s="57">
        <f>+C23/'CUADRO 11'!C22</f>
        <v>23.5</v>
      </c>
      <c r="I23" s="57">
        <f>+D23/'CUADRO 11'!D22</f>
        <v>34.54480286738351</v>
      </c>
      <c r="J23" s="57">
        <f>+E23/'CUADRO 11'!E22</f>
        <v>60.01206349206349</v>
      </c>
      <c r="K23" s="57">
        <f>+F23/'CUADRO 11'!F22</f>
        <v>59.92980521866961</v>
      </c>
      <c r="L23" s="41">
        <v>61384</v>
      </c>
      <c r="M23" s="41">
        <v>0</v>
      </c>
      <c r="N23" s="41">
        <v>9385</v>
      </c>
      <c r="O23" s="41">
        <v>113214</v>
      </c>
      <c r="P23" s="57">
        <f aca="true" t="shared" si="1" ref="P23:P28">SUM(L23:O23)</f>
        <v>183983</v>
      </c>
      <c r="Q23" s="57">
        <f>+L23/'CUADRO 11'!G22</f>
        <v>53.10034602076124</v>
      </c>
      <c r="R23" s="57"/>
      <c r="S23" s="57">
        <f>+N23/'CUADRO 11'!I22</f>
        <v>28.788343558282207</v>
      </c>
      <c r="T23" s="57">
        <f>+O23/'CUADRO 11'!J22</f>
        <v>38.2221471978393</v>
      </c>
      <c r="U23" s="57">
        <f>+P23/'CUADRO 11'!K22</f>
        <v>41.40031503150315</v>
      </c>
    </row>
    <row r="24" spans="1:21" ht="12.75">
      <c r="A24" s="41" t="s">
        <v>35</v>
      </c>
      <c r="B24" s="41">
        <v>56307</v>
      </c>
      <c r="C24" s="41">
        <v>0</v>
      </c>
      <c r="D24" s="41">
        <v>15533</v>
      </c>
      <c r="E24" s="41">
        <v>125837</v>
      </c>
      <c r="F24" s="57">
        <v>197677</v>
      </c>
      <c r="G24" s="57">
        <f>+B24/'CUADRO 11'!B23</f>
        <v>64.646383467279</v>
      </c>
      <c r="H24" s="57"/>
      <c r="I24" s="57">
        <f>+D24/'CUADRO 11'!D23</f>
        <v>53.37800687285223</v>
      </c>
      <c r="J24" s="57">
        <f>+E24/'CUADRO 11'!E23</f>
        <v>59.3850873053327</v>
      </c>
      <c r="K24" s="57">
        <f>+F24/'CUADRO 11'!F23</f>
        <v>60.249009448338924</v>
      </c>
      <c r="L24" s="41">
        <v>63942</v>
      </c>
      <c r="M24" s="41">
        <v>0</v>
      </c>
      <c r="N24" s="41">
        <v>10546</v>
      </c>
      <c r="O24" s="41">
        <v>250034</v>
      </c>
      <c r="P24" s="57">
        <f t="shared" si="1"/>
        <v>324522</v>
      </c>
      <c r="Q24" s="57">
        <f>+L24/'CUADRO 11'!G23</f>
        <v>58.55494505494506</v>
      </c>
      <c r="R24" s="57"/>
      <c r="S24" s="57">
        <f>+N24/'CUADRO 11'!I23</f>
        <v>34.69078947368421</v>
      </c>
      <c r="T24" s="57">
        <f>+O24/'CUADRO 11'!J23</f>
        <v>55.06144021140718</v>
      </c>
      <c r="U24" s="57">
        <f>+P24/'CUADRO 11'!K23</f>
        <v>54.66093986862052</v>
      </c>
    </row>
    <row r="25" spans="1:21" ht="12.75">
      <c r="A25" s="41" t="s">
        <v>36</v>
      </c>
      <c r="B25" s="41">
        <v>57379</v>
      </c>
      <c r="C25" s="41">
        <v>9</v>
      </c>
      <c r="D25" s="41">
        <v>12573</v>
      </c>
      <c r="E25" s="41">
        <v>177841</v>
      </c>
      <c r="F25" s="57">
        <v>247802</v>
      </c>
      <c r="G25" s="57">
        <f>+B25/'CUADRO 11'!B24</f>
        <v>64.68883878241263</v>
      </c>
      <c r="H25" s="57">
        <f>+C25/'CUADRO 11'!C24</f>
        <v>9</v>
      </c>
      <c r="I25" s="57">
        <f>+D25/'CUADRO 11'!D24</f>
        <v>37.53134328358209</v>
      </c>
      <c r="J25" s="57">
        <f>+E25/'CUADRO 11'!E24</f>
        <v>88.39015904572565</v>
      </c>
      <c r="K25" s="57">
        <f>+F25/'CUADRO 11'!F24</f>
        <v>76.60030911901082</v>
      </c>
      <c r="L25" s="41">
        <v>20055</v>
      </c>
      <c r="M25" s="41">
        <v>0</v>
      </c>
      <c r="N25" s="41">
        <v>6254</v>
      </c>
      <c r="O25" s="41">
        <v>76301</v>
      </c>
      <c r="P25" s="57">
        <f t="shared" si="1"/>
        <v>102610</v>
      </c>
      <c r="Q25" s="57">
        <f>+L25/'CUADRO 11'!G24</f>
        <v>18.315068493150687</v>
      </c>
      <c r="R25" s="57">
        <f>+M25/'CUADRO 11'!H24</f>
        <v>0</v>
      </c>
      <c r="S25" s="57">
        <f>+N25/'CUADRO 11'!I24</f>
        <v>17.181318681318682</v>
      </c>
      <c r="T25" s="57">
        <f>+O25/'CUADRO 11'!J24</f>
        <v>16.590780604479235</v>
      </c>
      <c r="U25" s="57">
        <f>+P25/'CUADRO 11'!K24</f>
        <v>16.935137811520054</v>
      </c>
    </row>
    <row r="26" spans="1:21" ht="12.75">
      <c r="A26" s="41" t="s">
        <v>37</v>
      </c>
      <c r="B26" s="41">
        <v>63500</v>
      </c>
      <c r="C26" s="41">
        <v>163</v>
      </c>
      <c r="D26" s="41">
        <v>12907</v>
      </c>
      <c r="E26" s="41">
        <v>124827</v>
      </c>
      <c r="F26" s="57">
        <v>201397</v>
      </c>
      <c r="G26" s="57">
        <f>+B26/'CUADRO 11'!B25</f>
        <v>69.17211328976035</v>
      </c>
      <c r="H26" s="57">
        <f>+C26/'CUADRO 11'!C25</f>
        <v>27.166666666666668</v>
      </c>
      <c r="I26" s="57">
        <f>+D26/'CUADRO 11'!D25</f>
        <v>44.50689655172414</v>
      </c>
      <c r="J26" s="57">
        <f>+E26/'CUADRO 11'!E25</f>
        <v>56.127248201438846</v>
      </c>
      <c r="K26" s="57">
        <f>+F26/'CUADRO 11'!F25</f>
        <v>58.57969749854566</v>
      </c>
      <c r="L26" s="41">
        <v>59188</v>
      </c>
      <c r="M26" s="41">
        <v>198</v>
      </c>
      <c r="N26" s="41">
        <v>8439</v>
      </c>
      <c r="O26" s="41">
        <v>123631</v>
      </c>
      <c r="P26" s="57">
        <f t="shared" si="1"/>
        <v>191456</v>
      </c>
      <c r="Q26" s="57">
        <f>+L26/'CUADRO 11'!G25</f>
        <v>57.13127413127413</v>
      </c>
      <c r="R26" s="57">
        <f>+M26/'CUADRO 11'!H25</f>
        <v>39.6</v>
      </c>
      <c r="S26" s="57">
        <f>+N26/'CUADRO 11'!I25</f>
        <v>34.028225806451616</v>
      </c>
      <c r="T26" s="57">
        <f>+O26/'CUADRO 11'!J25</f>
        <v>39.52397698209719</v>
      </c>
      <c r="U26" s="57">
        <f>+P26/'CUADRO 11'!K25</f>
        <v>43.345256961738734</v>
      </c>
    </row>
    <row r="27" spans="1:21" ht="12.75">
      <c r="A27" s="41" t="s">
        <v>38</v>
      </c>
      <c r="B27" s="41">
        <v>66108</v>
      </c>
      <c r="C27" s="41">
        <v>75</v>
      </c>
      <c r="D27" s="41">
        <v>13824</v>
      </c>
      <c r="E27" s="41">
        <v>155948</v>
      </c>
      <c r="F27" s="57">
        <v>235955</v>
      </c>
      <c r="G27" s="57">
        <f>+B27/'CUADRO 11'!B26</f>
        <v>67.1829268292683</v>
      </c>
      <c r="H27" s="57">
        <f>+C27/'CUADRO 11'!C26</f>
        <v>25</v>
      </c>
      <c r="I27" s="57">
        <f>+D27/'CUADRO 11'!D26</f>
        <v>44.30769230769231</v>
      </c>
      <c r="J27" s="57">
        <f>+E27/'CUADRO 11'!E26</f>
        <v>63.08576051779935</v>
      </c>
      <c r="K27" s="57">
        <f>+F27/'CUADRO 11'!F26</f>
        <v>62.570936091222485</v>
      </c>
      <c r="L27" s="41">
        <v>73141</v>
      </c>
      <c r="M27" s="41">
        <v>345</v>
      </c>
      <c r="N27" s="41">
        <v>8204</v>
      </c>
      <c r="O27" s="41">
        <v>121484</v>
      </c>
      <c r="P27" s="57">
        <f t="shared" si="1"/>
        <v>203174</v>
      </c>
      <c r="Q27" s="57">
        <f>+L27/'CUADRO 11'!G26</f>
        <v>57.00779423226812</v>
      </c>
      <c r="R27" s="57">
        <f>+M27/'CUADRO 11'!H26</f>
        <v>57.5</v>
      </c>
      <c r="S27" s="57">
        <f>+N27/'CUADRO 11'!I26</f>
        <v>44.34594594594594</v>
      </c>
      <c r="T27" s="57">
        <f>+O27/'CUADRO 11'!J26</f>
        <v>47.27003891050584</v>
      </c>
      <c r="U27" s="57">
        <f>+P27/'CUADRO 11'!K26</f>
        <v>50.240850642927796</v>
      </c>
    </row>
    <row r="28" spans="1:21" ht="12.75">
      <c r="A28" s="41" t="s">
        <v>39</v>
      </c>
      <c r="B28" s="41">
        <v>54796</v>
      </c>
      <c r="C28" s="41">
        <v>17</v>
      </c>
      <c r="D28" s="41">
        <v>33945</v>
      </c>
      <c r="E28" s="41">
        <v>236114</v>
      </c>
      <c r="F28" s="57">
        <v>324872</v>
      </c>
      <c r="G28" s="57">
        <f>+B28/'CUADRO 11'!B27</f>
        <v>65.86057692307692</v>
      </c>
      <c r="H28" s="57">
        <f>+C28/'CUADRO 11'!C27</f>
        <v>17</v>
      </c>
      <c r="I28" s="57">
        <f>+D28/'CUADRO 11'!D27</f>
        <v>109.14790996784566</v>
      </c>
      <c r="J28" s="57">
        <f>+E28/'CUADRO 11'!E27</f>
        <v>144.76640098099327</v>
      </c>
      <c r="K28" s="57">
        <f>+F28/'CUADRO 11'!F27</f>
        <v>117.07099099099099</v>
      </c>
      <c r="L28" s="41">
        <v>66075</v>
      </c>
      <c r="M28" s="41">
        <v>145</v>
      </c>
      <c r="N28" s="41">
        <v>10118</v>
      </c>
      <c r="O28" s="41">
        <v>100745</v>
      </c>
      <c r="P28" s="57">
        <f t="shared" si="1"/>
        <v>177083</v>
      </c>
      <c r="Q28" s="57">
        <f>+L28/'CUADRO 11'!G27</f>
        <v>58.062390158172235</v>
      </c>
      <c r="R28" s="57">
        <f>+M28/'CUADRO 11'!H27</f>
        <v>48.333333333333336</v>
      </c>
      <c r="S28" s="57">
        <f>+N28/'CUADRO 11'!I27</f>
        <v>31.13230769230769</v>
      </c>
      <c r="T28" s="57">
        <f>+O28/'CUADRO 11'!J27</f>
        <v>41.92467748647524</v>
      </c>
      <c r="U28" s="57">
        <f>+P28/'CUADRO 11'!K27</f>
        <v>45.769707934866894</v>
      </c>
    </row>
    <row r="29" spans="1:21" ht="12.75">
      <c r="A29" s="41" t="s">
        <v>40</v>
      </c>
      <c r="B29" s="41">
        <v>67624</v>
      </c>
      <c r="C29" s="41">
        <v>244</v>
      </c>
      <c r="D29" s="41">
        <v>13834</v>
      </c>
      <c r="E29" s="41">
        <v>92748</v>
      </c>
      <c r="F29" s="57">
        <v>174450</v>
      </c>
      <c r="G29" s="57">
        <f>+B29/'CUADRO 11'!B28</f>
        <v>65.65436893203884</v>
      </c>
      <c r="H29" s="57">
        <f>+C29/'CUADRO 11'!C28</f>
        <v>24.4</v>
      </c>
      <c r="I29" s="57">
        <f>+D29/'CUADRO 11'!D28</f>
        <v>38.53481894150418</v>
      </c>
      <c r="J29" s="57">
        <f>+E29/'CUADRO 11'!E28</f>
        <v>54.654095462581026</v>
      </c>
      <c r="K29" s="57">
        <f>+F29/'CUADRO 11'!F28</f>
        <v>56.3468992248062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12.75">
      <c r="A30" s="41" t="s">
        <v>41</v>
      </c>
      <c r="B30" s="41">
        <v>97191</v>
      </c>
      <c r="C30" s="41">
        <v>0</v>
      </c>
      <c r="D30" s="41">
        <v>13778</v>
      </c>
      <c r="E30" s="41">
        <v>104419</v>
      </c>
      <c r="F30" s="57">
        <v>215388</v>
      </c>
      <c r="G30" s="57">
        <f>+B30/'CUADRO 11'!B29</f>
        <v>102.09138655462185</v>
      </c>
      <c r="H30" s="57"/>
      <c r="I30" s="57">
        <f>+D30/'CUADRO 11'!D29</f>
        <v>39.14204545454545</v>
      </c>
      <c r="J30" s="57">
        <f>+E30/'CUADRO 11'!E29</f>
        <v>49.55813953488372</v>
      </c>
      <c r="K30" s="57">
        <f>+F30/'CUADRO 11'!F29</f>
        <v>63.145118733509236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ht="12.75">
      <c r="A31" s="41" t="s">
        <v>42</v>
      </c>
      <c r="B31" s="41">
        <v>56633</v>
      </c>
      <c r="C31" s="41">
        <v>0</v>
      </c>
      <c r="D31" s="41">
        <v>12420</v>
      </c>
      <c r="E31" s="41">
        <v>83983</v>
      </c>
      <c r="F31" s="57">
        <v>153036</v>
      </c>
      <c r="G31" s="57">
        <f>+B31/'CUADRO 11'!B30</f>
        <v>63.27709497206704</v>
      </c>
      <c r="H31" s="57"/>
      <c r="I31" s="57">
        <f>+D31/'CUADRO 11'!D30</f>
        <v>45.830258302583026</v>
      </c>
      <c r="J31" s="57">
        <f>+E31/'CUADRO 11'!E30</f>
        <v>59.987857142857145</v>
      </c>
      <c r="K31" s="57">
        <f>+F31/'CUADRO 11'!F30</f>
        <v>59.63990646921278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ht="12.75">
      <c r="A32" s="41" t="s">
        <v>43</v>
      </c>
      <c r="B32" s="41">
        <v>166616</v>
      </c>
      <c r="C32" s="41">
        <v>49</v>
      </c>
      <c r="D32" s="41">
        <v>14736</v>
      </c>
      <c r="E32" s="41">
        <v>170206</v>
      </c>
      <c r="F32" s="57">
        <v>351607</v>
      </c>
      <c r="G32" s="57">
        <f>+B32/'CUADRO 11'!B31</f>
        <v>191.73302646720367</v>
      </c>
      <c r="H32" s="57">
        <f>+C32/'CUADRO 11'!C31</f>
        <v>24.5</v>
      </c>
      <c r="I32" s="57">
        <f>+D32/'CUADRO 11'!D31</f>
        <v>34.34965034965035</v>
      </c>
      <c r="J32" s="57">
        <f>+E32/'CUADRO 11'!E31</f>
        <v>51.702916160388824</v>
      </c>
      <c r="K32" s="57">
        <f>+F32/'CUADRO 11'!F31</f>
        <v>76.56946864111498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2.75">
      <c r="A33" s="41" t="s">
        <v>44</v>
      </c>
      <c r="B33" s="41">
        <v>8453</v>
      </c>
      <c r="C33" s="41">
        <v>19</v>
      </c>
      <c r="D33" s="41">
        <v>4066</v>
      </c>
      <c r="E33" s="41">
        <v>17850</v>
      </c>
      <c r="F33" s="57">
        <v>29441</v>
      </c>
      <c r="G33" s="57">
        <f>+B33/'CUADRO 11'!B32</f>
        <v>6.906045751633987</v>
      </c>
      <c r="H33" s="57">
        <f>+C33/'CUADRO 11'!C32</f>
        <v>19</v>
      </c>
      <c r="I33" s="57">
        <f>+D33/'CUADRO 11'!D32</f>
        <v>6.5056</v>
      </c>
      <c r="J33" s="57">
        <f>+E33/'CUADRO 11'!E32</f>
        <v>5.825718015665796</v>
      </c>
      <c r="K33" s="57">
        <f>+F33/'CUADRO 11'!F32</f>
        <v>5.991249491249492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ht="12.75">
      <c r="A34" s="41" t="s">
        <v>45</v>
      </c>
      <c r="B34" s="41">
        <v>14331</v>
      </c>
      <c r="C34" s="41">
        <v>0</v>
      </c>
      <c r="D34" s="41">
        <v>9443</v>
      </c>
      <c r="E34" s="41">
        <v>28789</v>
      </c>
      <c r="F34" s="57">
        <v>50959</v>
      </c>
      <c r="G34" s="57">
        <f>+B34/'CUADRO 11'!B33</f>
        <v>25.098073555166376</v>
      </c>
      <c r="H34" s="57"/>
      <c r="I34" s="57">
        <f>+D34/'CUADRO 11'!D33</f>
        <v>22.218823529411765</v>
      </c>
      <c r="J34" s="57">
        <f>+E34/'CUADRO 11'!E33</f>
        <v>27.788610038610038</v>
      </c>
      <c r="K34" s="57">
        <f>+F34/'CUADRO 11'!F33</f>
        <v>25.078248031496063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ht="12.75">
      <c r="A35" s="41" t="s">
        <v>63</v>
      </c>
      <c r="B35" s="57">
        <f>SUM(B23:B34)</f>
        <v>767756</v>
      </c>
      <c r="C35" s="57">
        <f>SUM(C23:C34)</f>
        <v>670</v>
      </c>
      <c r="D35" s="57">
        <f>SUM(D23:D34)</f>
        <v>166697</v>
      </c>
      <c r="E35" s="57">
        <f>SUM(E23:E34)</f>
        <v>1413081</v>
      </c>
      <c r="F35" s="57">
        <f>SUM(F23:F34)</f>
        <v>2345653</v>
      </c>
      <c r="G35" s="57">
        <f>+B35/'CUADRO 11'!B34</f>
        <v>70.46218795888399</v>
      </c>
      <c r="H35" s="57">
        <f>+C35/'CUADRO 11'!C34</f>
        <v>23.928571428571427</v>
      </c>
      <c r="I35" s="57">
        <f>+D35/'CUADRO 11'!D34</f>
        <v>38.956999298901614</v>
      </c>
      <c r="J35" s="57">
        <f>+E35/'CUADRO 11'!E34</f>
        <v>57.374680254983964</v>
      </c>
      <c r="K35" s="57">
        <f>+F35/'CUADRO 11'!F34</f>
        <v>58.88865736091584</v>
      </c>
      <c r="L35" s="57">
        <f>SUM(L23:L34)</f>
        <v>343785</v>
      </c>
      <c r="M35" s="57">
        <f>SUM(M23:M34)</f>
        <v>688</v>
      </c>
      <c r="N35" s="57">
        <f>SUM(N23:N34)</f>
        <v>52946</v>
      </c>
      <c r="O35" s="57">
        <f>SUM(O23:O34)</f>
        <v>785409</v>
      </c>
      <c r="P35" s="57">
        <f>SUM(P23:P34)</f>
        <v>1182828</v>
      </c>
      <c r="Q35" s="57">
        <f>+L35/'CUADRO 11'!G34</f>
        <v>50.55661764705882</v>
      </c>
      <c r="R35" s="57">
        <f>+M35/'CUADRO 11'!H34</f>
        <v>45.86666666666667</v>
      </c>
      <c r="S35" s="57">
        <f>+N35/'CUADRO 11'!I34</f>
        <v>30.220319634703195</v>
      </c>
      <c r="T35" s="57">
        <f>+O35/'CUADRO 11'!J34</f>
        <v>38.87586002078899</v>
      </c>
      <c r="U35" s="57">
        <f>+P35/'CUADRO 11'!K34</f>
        <v>41.113242961418145</v>
      </c>
    </row>
    <row r="36" spans="1:21" ht="12.75">
      <c r="A36" s="106" t="s">
        <v>95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</sheetData>
  <mergeCells count="14">
    <mergeCell ref="A36:U36"/>
    <mergeCell ref="Q6:U6"/>
    <mergeCell ref="A8:U8"/>
    <mergeCell ref="A22:U22"/>
    <mergeCell ref="B6:F6"/>
    <mergeCell ref="G6:K6"/>
    <mergeCell ref="L6:P6"/>
    <mergeCell ref="A5:A7"/>
    <mergeCell ref="B5:K5"/>
    <mergeCell ref="L5:U5"/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B15" sqref="B15"/>
    </sheetView>
  </sheetViews>
  <sheetFormatPr defaultColWidth="11.421875" defaultRowHeight="12.75"/>
  <cols>
    <col min="1" max="1" width="5.7109375" style="13" bestFit="1" customWidth="1"/>
    <col min="2" max="2" width="29.00390625" style="13" bestFit="1" customWidth="1"/>
    <col min="3" max="20" width="7.57421875" style="54" bestFit="1" customWidth="1"/>
    <col min="21" max="16384" width="11.57421875" style="44" customWidth="1"/>
  </cols>
  <sheetData>
    <row r="1" spans="1:16" ht="12.75">
      <c r="A1" s="85" t="s">
        <v>162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15">
      <c r="A2" s="117" t="s">
        <v>160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2.75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s="82" customFormat="1" ht="12.75">
      <c r="A4" s="122" t="s">
        <v>159</v>
      </c>
      <c r="B4" s="122"/>
      <c r="C4" s="123">
        <v>2007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>
        <v>2008</v>
      </c>
      <c r="P4" s="123"/>
      <c r="Q4" s="123"/>
      <c r="R4" s="123"/>
      <c r="S4" s="123"/>
      <c r="T4" s="123"/>
    </row>
    <row r="5" spans="1:20" ht="12.75">
      <c r="A5" s="37" t="s">
        <v>158</v>
      </c>
      <c r="B5" s="83" t="s">
        <v>122</v>
      </c>
      <c r="C5" s="84" t="s">
        <v>34</v>
      </c>
      <c r="D5" s="84" t="s">
        <v>35</v>
      </c>
      <c r="E5" s="84" t="s">
        <v>36</v>
      </c>
      <c r="F5" s="84" t="s">
        <v>37</v>
      </c>
      <c r="G5" s="84" t="s">
        <v>38</v>
      </c>
      <c r="H5" s="84" t="s">
        <v>39</v>
      </c>
      <c r="I5" s="84" t="s">
        <v>40</v>
      </c>
      <c r="J5" s="84" t="s">
        <v>41</v>
      </c>
      <c r="K5" s="84" t="s">
        <v>42</v>
      </c>
      <c r="L5" s="84" t="s">
        <v>43</v>
      </c>
      <c r="M5" s="84" t="s">
        <v>44</v>
      </c>
      <c r="N5" s="84" t="s">
        <v>45</v>
      </c>
      <c r="O5" s="84" t="s">
        <v>34</v>
      </c>
      <c r="P5" s="84" t="s">
        <v>35</v>
      </c>
      <c r="Q5" s="84" t="s">
        <v>36</v>
      </c>
      <c r="R5" s="84" t="s">
        <v>37</v>
      </c>
      <c r="S5" s="84" t="s">
        <v>38</v>
      </c>
      <c r="T5" s="84" t="s">
        <v>39</v>
      </c>
    </row>
    <row r="6" spans="1:20" ht="12.75">
      <c r="A6" s="121" t="s">
        <v>77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ht="12.75">
      <c r="A7" s="41" t="s">
        <v>136</v>
      </c>
      <c r="B7" s="41" t="s">
        <v>4</v>
      </c>
      <c r="C7" s="57">
        <v>6436</v>
      </c>
      <c r="D7" s="57">
        <v>5317</v>
      </c>
      <c r="E7" s="57">
        <v>4350</v>
      </c>
      <c r="F7" s="57">
        <v>3506</v>
      </c>
      <c r="G7" s="57">
        <v>3345</v>
      </c>
      <c r="H7" s="57">
        <v>5200</v>
      </c>
      <c r="I7" s="57">
        <v>6300</v>
      </c>
      <c r="J7" s="57">
        <v>8104</v>
      </c>
      <c r="K7" s="57">
        <v>5116</v>
      </c>
      <c r="L7" s="57">
        <v>4736</v>
      </c>
      <c r="M7" s="57">
        <v>4722</v>
      </c>
      <c r="N7" s="57">
        <v>5462</v>
      </c>
      <c r="O7" s="57">
        <v>5644</v>
      </c>
      <c r="P7" s="57">
        <v>4746</v>
      </c>
      <c r="Q7" s="57">
        <v>4746</v>
      </c>
      <c r="R7" s="57">
        <v>3535</v>
      </c>
      <c r="S7" s="57">
        <v>4294</v>
      </c>
      <c r="T7" s="57">
        <v>5350</v>
      </c>
    </row>
    <row r="8" spans="1:20" ht="12.75">
      <c r="A8" s="41" t="s">
        <v>129</v>
      </c>
      <c r="B8" s="41" t="s">
        <v>117</v>
      </c>
      <c r="C8" s="57">
        <v>4338</v>
      </c>
      <c r="D8" s="57">
        <v>2637</v>
      </c>
      <c r="E8" s="57">
        <v>1484</v>
      </c>
      <c r="F8" s="57">
        <v>1657</v>
      </c>
      <c r="G8" s="57">
        <v>1439</v>
      </c>
      <c r="H8" s="57">
        <v>2130</v>
      </c>
      <c r="I8" s="57">
        <v>2581</v>
      </c>
      <c r="J8" s="57">
        <v>1167</v>
      </c>
      <c r="K8" s="57">
        <v>1895</v>
      </c>
      <c r="L8" s="57">
        <v>1734</v>
      </c>
      <c r="M8" s="57">
        <v>1633</v>
      </c>
      <c r="N8" s="57">
        <v>3717</v>
      </c>
      <c r="O8" s="57">
        <v>4578</v>
      </c>
      <c r="P8" s="57">
        <v>2682</v>
      </c>
      <c r="Q8" s="57">
        <v>2636</v>
      </c>
      <c r="R8" s="57">
        <v>1307</v>
      </c>
      <c r="S8" s="57">
        <v>1573</v>
      </c>
      <c r="T8" s="57">
        <v>2082</v>
      </c>
    </row>
    <row r="9" spans="1:20" ht="12.75">
      <c r="A9" s="41" t="s">
        <v>151</v>
      </c>
      <c r="B9" s="41" t="s">
        <v>13</v>
      </c>
      <c r="C9" s="57">
        <v>10955</v>
      </c>
      <c r="D9" s="57">
        <v>6009</v>
      </c>
      <c r="E9" s="57">
        <v>5367</v>
      </c>
      <c r="F9" s="57">
        <v>5161</v>
      </c>
      <c r="G9" s="57">
        <v>4698</v>
      </c>
      <c r="H9" s="57">
        <v>5418</v>
      </c>
      <c r="I9" s="57">
        <v>2571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</row>
    <row r="10" spans="1:20" ht="12.75">
      <c r="A10" s="41" t="s">
        <v>144</v>
      </c>
      <c r="B10" s="41" t="s">
        <v>14</v>
      </c>
      <c r="C10" s="57">
        <v>12200</v>
      </c>
      <c r="D10" s="57">
        <v>6899</v>
      </c>
      <c r="E10" s="57">
        <v>11711</v>
      </c>
      <c r="F10" s="57">
        <v>13534</v>
      </c>
      <c r="G10" s="57">
        <v>13723</v>
      </c>
      <c r="H10" s="57">
        <v>20531</v>
      </c>
      <c r="I10" s="57">
        <v>26867</v>
      </c>
      <c r="J10" s="57">
        <v>22630</v>
      </c>
      <c r="K10" s="57">
        <v>22389</v>
      </c>
      <c r="L10" s="57">
        <v>26583</v>
      </c>
      <c r="M10" s="57">
        <v>29223</v>
      </c>
      <c r="N10" s="57">
        <v>31693</v>
      </c>
      <c r="O10" s="57">
        <v>31082</v>
      </c>
      <c r="P10" s="57">
        <v>19437</v>
      </c>
      <c r="Q10" s="57">
        <v>25214</v>
      </c>
      <c r="R10" s="57">
        <v>16283</v>
      </c>
      <c r="S10" s="57">
        <v>21403</v>
      </c>
      <c r="T10" s="57">
        <v>41095</v>
      </c>
    </row>
    <row r="11" spans="1:20" ht="12.75">
      <c r="A11" s="41" t="s">
        <v>126</v>
      </c>
      <c r="B11" s="41" t="s">
        <v>15</v>
      </c>
      <c r="C11" s="57">
        <v>4870</v>
      </c>
      <c r="D11" s="57">
        <v>3723</v>
      </c>
      <c r="E11" s="57">
        <v>4572</v>
      </c>
      <c r="F11" s="57">
        <v>3756</v>
      </c>
      <c r="G11" s="57">
        <v>3641</v>
      </c>
      <c r="H11" s="57">
        <v>4638</v>
      </c>
      <c r="I11" s="57">
        <v>4782</v>
      </c>
      <c r="J11" s="57">
        <v>4881</v>
      </c>
      <c r="K11" s="57">
        <v>4141</v>
      </c>
      <c r="L11" s="57">
        <v>3792</v>
      </c>
      <c r="M11" s="57">
        <v>3847</v>
      </c>
      <c r="N11" s="57">
        <v>4415</v>
      </c>
      <c r="O11" s="57">
        <v>4961</v>
      </c>
      <c r="P11" s="57">
        <v>4137</v>
      </c>
      <c r="Q11" s="57">
        <v>4163</v>
      </c>
      <c r="R11" s="57">
        <v>4031</v>
      </c>
      <c r="S11" s="57">
        <v>4386</v>
      </c>
      <c r="T11" s="57">
        <v>4317</v>
      </c>
    </row>
    <row r="12" spans="1:20" ht="12.75">
      <c r="A12" s="41" t="s">
        <v>141</v>
      </c>
      <c r="B12" s="41" t="s">
        <v>16</v>
      </c>
      <c r="C12" s="57">
        <v>6389</v>
      </c>
      <c r="D12" s="57">
        <v>4782</v>
      </c>
      <c r="E12" s="57">
        <v>5606</v>
      </c>
      <c r="F12" s="57">
        <v>4171</v>
      </c>
      <c r="G12" s="57">
        <v>3745</v>
      </c>
      <c r="H12" s="57">
        <v>6319</v>
      </c>
      <c r="I12" s="57">
        <v>6268</v>
      </c>
      <c r="J12" s="57">
        <v>5791</v>
      </c>
      <c r="K12" s="57">
        <v>4932</v>
      </c>
      <c r="L12" s="57">
        <v>5458</v>
      </c>
      <c r="M12" s="57">
        <v>7263</v>
      </c>
      <c r="N12" s="57">
        <v>6937</v>
      </c>
      <c r="O12" s="57">
        <v>6341</v>
      </c>
      <c r="P12" s="57">
        <v>4791</v>
      </c>
      <c r="Q12" s="57">
        <v>5053</v>
      </c>
      <c r="R12" s="57">
        <v>3651</v>
      </c>
      <c r="S12" s="57">
        <v>4045</v>
      </c>
      <c r="T12" s="57">
        <v>5605</v>
      </c>
    </row>
    <row r="13" spans="1:20" ht="12.75">
      <c r="A13" s="41" t="s">
        <v>127</v>
      </c>
      <c r="B13" s="41" t="s">
        <v>17</v>
      </c>
      <c r="C13" s="57">
        <v>15885</v>
      </c>
      <c r="D13" s="57">
        <v>13775</v>
      </c>
      <c r="E13" s="57">
        <v>15002</v>
      </c>
      <c r="F13" s="57">
        <v>13804</v>
      </c>
      <c r="G13" s="57">
        <v>13861</v>
      </c>
      <c r="H13" s="57">
        <v>14690</v>
      </c>
      <c r="I13" s="57">
        <v>15441</v>
      </c>
      <c r="J13" s="57">
        <v>15084</v>
      </c>
      <c r="K13" s="57">
        <v>14419</v>
      </c>
      <c r="L13" s="57">
        <v>13205</v>
      </c>
      <c r="M13" s="57">
        <v>13522</v>
      </c>
      <c r="N13" s="57">
        <v>13688</v>
      </c>
      <c r="O13" s="57">
        <v>14569</v>
      </c>
      <c r="P13" s="57">
        <v>13375</v>
      </c>
      <c r="Q13" s="57">
        <v>14666</v>
      </c>
      <c r="R13" s="57">
        <v>13743</v>
      </c>
      <c r="S13" s="57">
        <v>13788</v>
      </c>
      <c r="T13" s="57">
        <v>15093</v>
      </c>
    </row>
    <row r="14" spans="1:20" ht="12.75">
      <c r="A14" s="41" t="s">
        <v>128</v>
      </c>
      <c r="B14" s="41" t="s">
        <v>19</v>
      </c>
      <c r="C14" s="57">
        <v>5388</v>
      </c>
      <c r="D14" s="57">
        <v>4063</v>
      </c>
      <c r="E14" s="57">
        <v>3818</v>
      </c>
      <c r="F14" s="57">
        <v>4390</v>
      </c>
      <c r="G14" s="57">
        <v>4047</v>
      </c>
      <c r="H14" s="57">
        <v>5127</v>
      </c>
      <c r="I14" s="57">
        <v>6433</v>
      </c>
      <c r="J14" s="57">
        <v>6105</v>
      </c>
      <c r="K14" s="57">
        <v>5160</v>
      </c>
      <c r="L14" s="57">
        <v>5418</v>
      </c>
      <c r="M14" s="57">
        <v>6049</v>
      </c>
      <c r="N14" s="57">
        <v>7546</v>
      </c>
      <c r="O14" s="57">
        <v>7330</v>
      </c>
      <c r="P14" s="57">
        <v>5774</v>
      </c>
      <c r="Q14" s="57">
        <v>6216</v>
      </c>
      <c r="R14" s="57">
        <v>5154</v>
      </c>
      <c r="S14" s="57">
        <v>5625</v>
      </c>
      <c r="T14" s="57">
        <v>5748</v>
      </c>
    </row>
    <row r="15" spans="1:20" ht="12.75">
      <c r="A15" s="41" t="s">
        <v>125</v>
      </c>
      <c r="B15" s="41" t="s">
        <v>20</v>
      </c>
      <c r="C15" s="57">
        <v>43189</v>
      </c>
      <c r="D15" s="57">
        <v>28372</v>
      </c>
      <c r="E15" s="57">
        <v>33666</v>
      </c>
      <c r="F15" s="57">
        <v>32709</v>
      </c>
      <c r="G15" s="57">
        <v>34902</v>
      </c>
      <c r="H15" s="57">
        <v>41136</v>
      </c>
      <c r="I15" s="57">
        <v>47329</v>
      </c>
      <c r="J15" s="57">
        <v>45772</v>
      </c>
      <c r="K15" s="57">
        <v>36441</v>
      </c>
      <c r="L15" s="57">
        <v>34877</v>
      </c>
      <c r="M15" s="57">
        <v>34092</v>
      </c>
      <c r="N15" s="57">
        <v>54554</v>
      </c>
      <c r="O15" s="57">
        <v>59963</v>
      </c>
      <c r="P15" s="57">
        <v>35694</v>
      </c>
      <c r="Q15" s="57">
        <v>44632</v>
      </c>
      <c r="R15" s="57">
        <v>31172</v>
      </c>
      <c r="S15" s="57">
        <v>38787</v>
      </c>
      <c r="T15" s="57">
        <v>50499</v>
      </c>
    </row>
    <row r="16" spans="1:20" ht="12.75">
      <c r="A16" s="41" t="s">
        <v>130</v>
      </c>
      <c r="B16" s="41" t="s">
        <v>21</v>
      </c>
      <c r="C16" s="57">
        <v>189124</v>
      </c>
      <c r="D16" s="57">
        <v>141017</v>
      </c>
      <c r="E16" s="57">
        <v>161545</v>
      </c>
      <c r="F16" s="57">
        <v>148990</v>
      </c>
      <c r="G16" s="57">
        <v>152299</v>
      </c>
      <c r="H16" s="57">
        <v>180561</v>
      </c>
      <c r="I16" s="57">
        <v>206342</v>
      </c>
      <c r="J16" s="57">
        <v>186524</v>
      </c>
      <c r="K16" s="57">
        <v>156898</v>
      </c>
      <c r="L16" s="57">
        <v>164105</v>
      </c>
      <c r="M16" s="57">
        <v>166882</v>
      </c>
      <c r="N16" s="57">
        <v>193296</v>
      </c>
      <c r="O16" s="57">
        <v>189200</v>
      </c>
      <c r="P16" s="57">
        <v>153151</v>
      </c>
      <c r="Q16" s="57">
        <v>164783</v>
      </c>
      <c r="R16" s="57">
        <v>145221</v>
      </c>
      <c r="S16" s="57">
        <v>156274</v>
      </c>
      <c r="T16" s="57">
        <v>176510</v>
      </c>
    </row>
    <row r="17" spans="1:20" ht="12.75">
      <c r="A17" s="41" t="s">
        <v>132</v>
      </c>
      <c r="B17" s="41" t="s">
        <v>22</v>
      </c>
      <c r="C17" s="57">
        <v>16866</v>
      </c>
      <c r="D17" s="57">
        <v>12917</v>
      </c>
      <c r="E17" s="57">
        <v>14440</v>
      </c>
      <c r="F17" s="57">
        <v>14147</v>
      </c>
      <c r="G17" s="57">
        <v>14906</v>
      </c>
      <c r="H17" s="57">
        <v>19310</v>
      </c>
      <c r="I17" s="57">
        <v>21173</v>
      </c>
      <c r="J17" s="57">
        <v>20294</v>
      </c>
      <c r="K17" s="57">
        <v>14839</v>
      </c>
      <c r="L17" s="57">
        <v>13943</v>
      </c>
      <c r="M17" s="57">
        <v>13696</v>
      </c>
      <c r="N17" s="57">
        <v>15436</v>
      </c>
      <c r="O17" s="57">
        <v>16448</v>
      </c>
      <c r="P17" s="57">
        <v>13470</v>
      </c>
      <c r="Q17" s="57">
        <v>16011</v>
      </c>
      <c r="R17" s="57">
        <v>13544</v>
      </c>
      <c r="S17" s="57">
        <v>14304</v>
      </c>
      <c r="T17" s="57">
        <v>19275</v>
      </c>
    </row>
    <row r="18" spans="1:20" ht="12.75">
      <c r="A18" s="41" t="s">
        <v>131</v>
      </c>
      <c r="B18" s="41" t="s">
        <v>23</v>
      </c>
      <c r="C18" s="57">
        <v>41911</v>
      </c>
      <c r="D18" s="57">
        <v>32915</v>
      </c>
      <c r="E18" s="57">
        <v>37630</v>
      </c>
      <c r="F18" s="57">
        <v>35470</v>
      </c>
      <c r="G18" s="57">
        <v>36073</v>
      </c>
      <c r="H18" s="57">
        <v>38546</v>
      </c>
      <c r="I18" s="57">
        <v>41006</v>
      </c>
      <c r="J18" s="57">
        <v>39402</v>
      </c>
      <c r="K18" s="57">
        <v>36277</v>
      </c>
      <c r="L18" s="57">
        <v>36335</v>
      </c>
      <c r="M18" s="57">
        <v>34686</v>
      </c>
      <c r="N18" s="57">
        <v>38121</v>
      </c>
      <c r="O18" s="57">
        <v>36770</v>
      </c>
      <c r="P18" s="57">
        <v>30487</v>
      </c>
      <c r="Q18" s="57">
        <v>36688</v>
      </c>
      <c r="R18" s="57">
        <v>34178</v>
      </c>
      <c r="S18" s="57">
        <v>38029</v>
      </c>
      <c r="T18" s="57">
        <v>35168</v>
      </c>
    </row>
    <row r="19" spans="1:20" ht="12.75">
      <c r="A19" s="41" t="s">
        <v>133</v>
      </c>
      <c r="B19" s="41" t="s">
        <v>24</v>
      </c>
      <c r="C19" s="57">
        <v>1997</v>
      </c>
      <c r="D19" s="57">
        <v>995</v>
      </c>
      <c r="E19" s="57">
        <v>936</v>
      </c>
      <c r="F19" s="57">
        <v>891</v>
      </c>
      <c r="G19" s="57">
        <v>936</v>
      </c>
      <c r="H19" s="57">
        <v>1308</v>
      </c>
      <c r="I19" s="57">
        <v>1728</v>
      </c>
      <c r="J19" s="57">
        <v>875</v>
      </c>
      <c r="K19" s="57">
        <v>1106</v>
      </c>
      <c r="L19" s="57">
        <v>881</v>
      </c>
      <c r="M19" s="57">
        <v>801</v>
      </c>
      <c r="N19" s="57">
        <v>1321</v>
      </c>
      <c r="O19" s="57">
        <v>1814</v>
      </c>
      <c r="P19" s="57">
        <v>900</v>
      </c>
      <c r="Q19" s="57">
        <v>1422</v>
      </c>
      <c r="R19" s="57">
        <v>684</v>
      </c>
      <c r="S19" s="57">
        <v>1293</v>
      </c>
      <c r="T19" s="57">
        <v>1283</v>
      </c>
    </row>
    <row r="20" spans="1:20" ht="12.75">
      <c r="A20" s="41" t="s">
        <v>134</v>
      </c>
      <c r="B20" s="41" t="s">
        <v>25</v>
      </c>
      <c r="C20" s="57">
        <v>10670</v>
      </c>
      <c r="D20" s="57">
        <v>6807</v>
      </c>
      <c r="E20" s="57">
        <v>8783</v>
      </c>
      <c r="F20" s="57">
        <v>8224</v>
      </c>
      <c r="G20" s="57">
        <v>8734</v>
      </c>
      <c r="H20" s="57">
        <v>9734</v>
      </c>
      <c r="I20" s="57">
        <v>10575</v>
      </c>
      <c r="J20" s="57">
        <v>10191</v>
      </c>
      <c r="K20" s="57">
        <v>7883</v>
      </c>
      <c r="L20" s="57">
        <v>7736</v>
      </c>
      <c r="M20" s="57">
        <v>8046</v>
      </c>
      <c r="N20" s="57">
        <v>10774</v>
      </c>
      <c r="O20" s="57">
        <v>9670</v>
      </c>
      <c r="P20" s="57">
        <v>6166</v>
      </c>
      <c r="Q20" s="57">
        <v>8342</v>
      </c>
      <c r="R20" s="57">
        <v>7783</v>
      </c>
      <c r="S20" s="57">
        <v>8427</v>
      </c>
      <c r="T20" s="57">
        <v>10010</v>
      </c>
    </row>
    <row r="21" spans="1:20" ht="12.75">
      <c r="A21" s="41" t="s">
        <v>135</v>
      </c>
      <c r="B21" s="41" t="s">
        <v>46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490</v>
      </c>
      <c r="I21" s="57">
        <v>1160</v>
      </c>
      <c r="J21" s="57">
        <v>878</v>
      </c>
      <c r="K21" s="57">
        <v>439</v>
      </c>
      <c r="L21" s="57">
        <v>425</v>
      </c>
      <c r="M21" s="57">
        <v>350</v>
      </c>
      <c r="N21" s="57">
        <v>841</v>
      </c>
      <c r="O21" s="57">
        <v>947</v>
      </c>
      <c r="P21" s="57">
        <v>360</v>
      </c>
      <c r="Q21" s="57">
        <v>717</v>
      </c>
      <c r="R21" s="57">
        <v>248</v>
      </c>
      <c r="S21" s="57">
        <v>485</v>
      </c>
      <c r="T21" s="57">
        <v>553</v>
      </c>
    </row>
    <row r="22" spans="1:20" ht="12.75">
      <c r="A22" s="41" t="s">
        <v>137</v>
      </c>
      <c r="B22" s="41" t="s">
        <v>26</v>
      </c>
      <c r="C22" s="57">
        <v>20271</v>
      </c>
      <c r="D22" s="57">
        <v>15590</v>
      </c>
      <c r="E22" s="57">
        <v>15902</v>
      </c>
      <c r="F22" s="57">
        <v>13934</v>
      </c>
      <c r="G22" s="57">
        <v>13992</v>
      </c>
      <c r="H22" s="57">
        <v>18999</v>
      </c>
      <c r="I22" s="57">
        <v>19010</v>
      </c>
      <c r="J22" s="57">
        <v>18375</v>
      </c>
      <c r="K22" s="57">
        <v>16832</v>
      </c>
      <c r="L22" s="57">
        <v>18710</v>
      </c>
      <c r="M22" s="57">
        <v>17672</v>
      </c>
      <c r="N22" s="57">
        <v>17813</v>
      </c>
      <c r="O22" s="57">
        <v>23519</v>
      </c>
      <c r="P22" s="57">
        <v>19096</v>
      </c>
      <c r="Q22" s="57">
        <v>17361</v>
      </c>
      <c r="R22" s="57">
        <v>17231</v>
      </c>
      <c r="S22" s="57">
        <v>18674</v>
      </c>
      <c r="T22" s="57">
        <v>23348</v>
      </c>
    </row>
    <row r="23" spans="1:20" ht="12.75">
      <c r="A23" s="41" t="s">
        <v>152</v>
      </c>
      <c r="B23" s="41" t="s">
        <v>123</v>
      </c>
      <c r="C23" s="57">
        <v>0</v>
      </c>
      <c r="D23" s="57">
        <v>845</v>
      </c>
      <c r="E23" s="57">
        <v>936</v>
      </c>
      <c r="F23" s="57">
        <v>777</v>
      </c>
      <c r="G23" s="57">
        <v>612</v>
      </c>
      <c r="H23" s="57">
        <v>532</v>
      </c>
      <c r="I23" s="57">
        <v>580</v>
      </c>
      <c r="J23" s="57">
        <v>611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</row>
    <row r="24" spans="1:20" ht="12.75">
      <c r="A24" s="41" t="s">
        <v>140</v>
      </c>
      <c r="B24" s="41" t="s">
        <v>27</v>
      </c>
      <c r="C24" s="57">
        <v>8499</v>
      </c>
      <c r="D24" s="57">
        <v>6893</v>
      </c>
      <c r="E24" s="57">
        <v>6945</v>
      </c>
      <c r="F24" s="57">
        <v>6734</v>
      </c>
      <c r="G24" s="57">
        <v>7100</v>
      </c>
      <c r="H24" s="57">
        <v>8074</v>
      </c>
      <c r="I24" s="57">
        <v>8764</v>
      </c>
      <c r="J24" s="57">
        <v>8491</v>
      </c>
      <c r="K24" s="57">
        <v>7336</v>
      </c>
      <c r="L24" s="57">
        <v>7654</v>
      </c>
      <c r="M24" s="57">
        <v>7561</v>
      </c>
      <c r="N24" s="57">
        <v>7741</v>
      </c>
      <c r="O24" s="57">
        <v>7957</v>
      </c>
      <c r="P24" s="57">
        <v>6786</v>
      </c>
      <c r="Q24" s="57">
        <v>7016</v>
      </c>
      <c r="R24" s="57">
        <v>6140</v>
      </c>
      <c r="S24" s="57">
        <v>6338</v>
      </c>
      <c r="T24" s="57">
        <v>6307</v>
      </c>
    </row>
    <row r="25" spans="1:20" ht="12.75">
      <c r="A25" s="41" t="s">
        <v>138</v>
      </c>
      <c r="B25" s="41" t="s">
        <v>28</v>
      </c>
      <c r="C25" s="57">
        <v>10127</v>
      </c>
      <c r="D25" s="57">
        <v>6373</v>
      </c>
      <c r="E25" s="57">
        <v>6501</v>
      </c>
      <c r="F25" s="57">
        <v>7397</v>
      </c>
      <c r="G25" s="57">
        <v>5863</v>
      </c>
      <c r="H25" s="57">
        <v>7297</v>
      </c>
      <c r="I25" s="57">
        <v>9483</v>
      </c>
      <c r="J25" s="57">
        <v>7165</v>
      </c>
      <c r="K25" s="57">
        <v>5611</v>
      </c>
      <c r="L25" s="57">
        <v>6252</v>
      </c>
      <c r="M25" s="57">
        <v>6951</v>
      </c>
      <c r="N25" s="57">
        <v>9820</v>
      </c>
      <c r="O25" s="57">
        <v>9780</v>
      </c>
      <c r="P25" s="57">
        <v>5788</v>
      </c>
      <c r="Q25" s="57">
        <v>6775</v>
      </c>
      <c r="R25" s="57">
        <v>6260</v>
      </c>
      <c r="S25" s="57">
        <v>5802</v>
      </c>
      <c r="T25" s="57">
        <v>8752</v>
      </c>
    </row>
    <row r="26" spans="1:20" ht="12.75">
      <c r="A26" s="41" t="s">
        <v>139</v>
      </c>
      <c r="B26" s="41" t="s">
        <v>29</v>
      </c>
      <c r="C26" s="57">
        <v>5603</v>
      </c>
      <c r="D26" s="57">
        <v>5431</v>
      </c>
      <c r="E26" s="57">
        <v>4467</v>
      </c>
      <c r="F26" s="57">
        <v>7108</v>
      </c>
      <c r="G26" s="57">
        <v>6433</v>
      </c>
      <c r="H26" s="57">
        <v>6857</v>
      </c>
      <c r="I26" s="57">
        <v>6646</v>
      </c>
      <c r="J26" s="57">
        <v>5725</v>
      </c>
      <c r="K26" s="57">
        <v>5711</v>
      </c>
      <c r="L26" s="57">
        <v>6589</v>
      </c>
      <c r="M26" s="57">
        <v>6663</v>
      </c>
      <c r="N26" s="57">
        <v>6500</v>
      </c>
      <c r="O26" s="57">
        <v>6464</v>
      </c>
      <c r="P26" s="57">
        <v>6150</v>
      </c>
      <c r="Q26" s="57">
        <v>5756</v>
      </c>
      <c r="R26" s="57">
        <v>4756</v>
      </c>
      <c r="S26" s="57">
        <v>6703</v>
      </c>
      <c r="T26" s="57">
        <v>7941</v>
      </c>
    </row>
    <row r="27" spans="1:20" ht="12.75">
      <c r="A27" s="41" t="s">
        <v>153</v>
      </c>
      <c r="B27" s="41" t="s">
        <v>30</v>
      </c>
      <c r="C27" s="57">
        <v>2107</v>
      </c>
      <c r="D27" s="57">
        <v>2321</v>
      </c>
      <c r="E27" s="57">
        <v>1038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</row>
    <row r="28" spans="1:20" ht="12.75">
      <c r="A28" s="41" t="s">
        <v>142</v>
      </c>
      <c r="B28" s="41" t="s">
        <v>31</v>
      </c>
      <c r="C28" s="57">
        <v>8226</v>
      </c>
      <c r="D28" s="57">
        <v>5265</v>
      </c>
      <c r="E28" s="57">
        <v>6258</v>
      </c>
      <c r="F28" s="57">
        <v>6566</v>
      </c>
      <c r="G28" s="57">
        <v>8256</v>
      </c>
      <c r="H28" s="57">
        <v>9806</v>
      </c>
      <c r="I28" s="57">
        <v>11860</v>
      </c>
      <c r="J28" s="57">
        <v>10581</v>
      </c>
      <c r="K28" s="57">
        <v>8348</v>
      </c>
      <c r="L28" s="57">
        <v>8848</v>
      </c>
      <c r="M28" s="57">
        <v>9578</v>
      </c>
      <c r="N28" s="57">
        <v>10763</v>
      </c>
      <c r="O28" s="57">
        <v>10783</v>
      </c>
      <c r="P28" s="57">
        <v>8321</v>
      </c>
      <c r="Q28" s="57">
        <v>9529</v>
      </c>
      <c r="R28" s="57">
        <v>8129</v>
      </c>
      <c r="S28" s="57">
        <v>9077</v>
      </c>
      <c r="T28" s="57">
        <v>11897</v>
      </c>
    </row>
    <row r="29" spans="1:20" ht="12.75">
      <c r="A29" s="41" t="s">
        <v>146</v>
      </c>
      <c r="B29" s="41" t="s">
        <v>118</v>
      </c>
      <c r="C29" s="57">
        <v>7771</v>
      </c>
      <c r="D29" s="57">
        <v>7313</v>
      </c>
      <c r="E29" s="57">
        <v>7650</v>
      </c>
      <c r="F29" s="57">
        <v>7799</v>
      </c>
      <c r="G29" s="57">
        <v>9334</v>
      </c>
      <c r="H29" s="57">
        <v>11984</v>
      </c>
      <c r="I29" s="57">
        <v>13992</v>
      </c>
      <c r="J29" s="57">
        <v>11329</v>
      </c>
      <c r="K29" s="57">
        <v>11731</v>
      </c>
      <c r="L29" s="57">
        <v>13275</v>
      </c>
      <c r="M29" s="57">
        <v>12656</v>
      </c>
      <c r="N29" s="57">
        <v>14844</v>
      </c>
      <c r="O29" s="57">
        <v>13979</v>
      </c>
      <c r="P29" s="57">
        <v>11535</v>
      </c>
      <c r="Q29" s="57">
        <v>12536</v>
      </c>
      <c r="R29" s="57">
        <v>10181</v>
      </c>
      <c r="S29" s="57">
        <v>11140</v>
      </c>
      <c r="T29" s="57">
        <v>11945</v>
      </c>
    </row>
    <row r="30" spans="1:20" ht="12.75">
      <c r="A30" s="41" t="s">
        <v>53</v>
      </c>
      <c r="B30" s="41" t="s">
        <v>53</v>
      </c>
      <c r="C30" s="57">
        <v>17848</v>
      </c>
      <c r="D30" s="57">
        <v>12179</v>
      </c>
      <c r="E30" s="57">
        <v>12877</v>
      </c>
      <c r="F30" s="57">
        <v>13378</v>
      </c>
      <c r="G30" s="57">
        <v>13778</v>
      </c>
      <c r="H30" s="57">
        <v>16277</v>
      </c>
      <c r="I30" s="57">
        <v>18170</v>
      </c>
      <c r="J30" s="57">
        <v>17581</v>
      </c>
      <c r="K30" s="57">
        <v>17026</v>
      </c>
      <c r="L30" s="57">
        <v>17451</v>
      </c>
      <c r="M30" s="57">
        <v>16346</v>
      </c>
      <c r="N30" s="57">
        <v>20703</v>
      </c>
      <c r="O30" s="57">
        <v>23187</v>
      </c>
      <c r="P30" s="57">
        <v>19646</v>
      </c>
      <c r="Q30" s="57">
        <v>21658</v>
      </c>
      <c r="R30" s="57">
        <v>18810</v>
      </c>
      <c r="S30" s="57">
        <v>17187</v>
      </c>
      <c r="T30" s="57">
        <v>18266</v>
      </c>
    </row>
    <row r="31" spans="1:20" ht="12.75">
      <c r="A31" s="41" t="s">
        <v>154</v>
      </c>
      <c r="B31" s="41" t="s">
        <v>47</v>
      </c>
      <c r="C31" s="57">
        <v>155</v>
      </c>
      <c r="D31" s="57">
        <v>0</v>
      </c>
      <c r="E31" s="57">
        <v>0</v>
      </c>
      <c r="F31" s="57">
        <v>157</v>
      </c>
      <c r="G31" s="57">
        <v>126</v>
      </c>
      <c r="H31" s="57">
        <v>0</v>
      </c>
      <c r="I31" s="57">
        <v>0</v>
      </c>
      <c r="J31" s="57">
        <v>40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</row>
    <row r="32" spans="1:20" ht="12.75">
      <c r="A32" s="41" t="s">
        <v>143</v>
      </c>
      <c r="B32" s="41" t="s">
        <v>91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5109</v>
      </c>
      <c r="T32" s="57">
        <v>6217</v>
      </c>
    </row>
    <row r="33" spans="1:20" ht="12.75">
      <c r="A33" s="41" t="s">
        <v>145</v>
      </c>
      <c r="B33" s="41" t="s">
        <v>32</v>
      </c>
      <c r="C33" s="57">
        <v>1259</v>
      </c>
      <c r="D33" s="57">
        <v>748</v>
      </c>
      <c r="E33" s="57">
        <v>697</v>
      </c>
      <c r="F33" s="57">
        <v>718</v>
      </c>
      <c r="G33" s="57">
        <v>574</v>
      </c>
      <c r="H33" s="57">
        <v>919</v>
      </c>
      <c r="I33" s="57">
        <v>1266</v>
      </c>
      <c r="J33" s="57">
        <v>1587</v>
      </c>
      <c r="K33" s="57">
        <v>1112</v>
      </c>
      <c r="L33" s="57">
        <v>1197</v>
      </c>
      <c r="M33" s="57">
        <v>1055</v>
      </c>
      <c r="N33" s="57">
        <v>1461</v>
      </c>
      <c r="O33" s="57">
        <v>1418</v>
      </c>
      <c r="P33" s="57">
        <v>1081</v>
      </c>
      <c r="Q33" s="57">
        <v>1114</v>
      </c>
      <c r="R33" s="57">
        <v>918</v>
      </c>
      <c r="S33" s="57">
        <v>1018</v>
      </c>
      <c r="T33" s="57">
        <v>1187</v>
      </c>
    </row>
    <row r="34" spans="1:20" ht="12.75">
      <c r="A34" s="41" t="s">
        <v>155</v>
      </c>
      <c r="B34" s="41" t="s">
        <v>33</v>
      </c>
      <c r="C34" s="57">
        <v>1051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</row>
    <row r="35" spans="1:20" ht="12.75">
      <c r="A35" s="41" t="s">
        <v>147</v>
      </c>
      <c r="B35" s="41" t="s">
        <v>157</v>
      </c>
      <c r="C35" s="57">
        <v>2128</v>
      </c>
      <c r="D35" s="57">
        <v>2849</v>
      </c>
      <c r="E35" s="57">
        <v>3353</v>
      </c>
      <c r="F35" s="57">
        <v>3096</v>
      </c>
      <c r="G35" s="57">
        <v>2465</v>
      </c>
      <c r="H35" s="57">
        <v>2788</v>
      </c>
      <c r="I35" s="57">
        <v>3745</v>
      </c>
      <c r="J35" s="57">
        <v>3087</v>
      </c>
      <c r="K35" s="57">
        <v>2806</v>
      </c>
      <c r="L35" s="57">
        <v>3871</v>
      </c>
      <c r="M35" s="57">
        <v>3556</v>
      </c>
      <c r="N35" s="57">
        <v>4300</v>
      </c>
      <c r="O35" s="57">
        <v>4849</v>
      </c>
      <c r="P35" s="57">
        <v>4193</v>
      </c>
      <c r="Q35" s="57">
        <v>4991</v>
      </c>
      <c r="R35" s="57">
        <v>4494</v>
      </c>
      <c r="S35" s="57">
        <v>4336</v>
      </c>
      <c r="T35" s="57">
        <v>5647</v>
      </c>
    </row>
    <row r="36" spans="1:20" ht="12.75">
      <c r="A36" s="121" t="s">
        <v>102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</row>
    <row r="37" spans="1:20" ht="12.75">
      <c r="A37" s="41" t="s">
        <v>148</v>
      </c>
      <c r="B37" s="41" t="s">
        <v>116</v>
      </c>
      <c r="C37" s="57">
        <v>15078</v>
      </c>
      <c r="D37" s="57">
        <v>14476</v>
      </c>
      <c r="E37" s="57">
        <v>15582</v>
      </c>
      <c r="F37" s="57">
        <v>14103</v>
      </c>
      <c r="G37" s="57">
        <v>16262</v>
      </c>
      <c r="H37" s="57">
        <v>15781</v>
      </c>
      <c r="I37" s="57">
        <v>15821</v>
      </c>
      <c r="J37" s="57">
        <v>16508</v>
      </c>
      <c r="K37" s="57">
        <v>15797</v>
      </c>
      <c r="L37" s="57">
        <v>16079</v>
      </c>
      <c r="M37" s="57">
        <v>16557</v>
      </c>
      <c r="N37" s="57">
        <v>17654</v>
      </c>
      <c r="O37" s="57">
        <v>15552</v>
      </c>
      <c r="P37" s="57">
        <v>14923</v>
      </c>
      <c r="Q37" s="57">
        <v>12179</v>
      </c>
      <c r="R37" s="57">
        <v>12440</v>
      </c>
      <c r="S37" s="57">
        <v>11769</v>
      </c>
      <c r="T37" s="57">
        <v>11259</v>
      </c>
    </row>
    <row r="38" spans="1:20" ht="12.75">
      <c r="A38" s="41" t="s">
        <v>144</v>
      </c>
      <c r="B38" s="41" t="s">
        <v>14</v>
      </c>
      <c r="C38" s="57">
        <v>181329</v>
      </c>
      <c r="D38" s="57">
        <v>135475</v>
      </c>
      <c r="E38" s="57">
        <v>145949</v>
      </c>
      <c r="F38" s="57">
        <v>147778</v>
      </c>
      <c r="G38" s="57">
        <v>158403</v>
      </c>
      <c r="H38" s="57">
        <v>164411</v>
      </c>
      <c r="I38" s="57">
        <v>167641</v>
      </c>
      <c r="J38" s="57">
        <v>164551</v>
      </c>
      <c r="K38" s="57">
        <v>130256</v>
      </c>
      <c r="L38" s="57">
        <v>146570</v>
      </c>
      <c r="M38" s="57">
        <v>155313</v>
      </c>
      <c r="N38" s="57">
        <v>159233</v>
      </c>
      <c r="O38" s="57">
        <v>172526</v>
      </c>
      <c r="P38" s="57">
        <v>136570</v>
      </c>
      <c r="Q38" s="57">
        <v>135915</v>
      </c>
      <c r="R38" s="57">
        <v>110895</v>
      </c>
      <c r="S38" s="57">
        <v>143752</v>
      </c>
      <c r="T38" s="57">
        <v>140533</v>
      </c>
    </row>
    <row r="39" spans="1:20" ht="12.75">
      <c r="A39" s="41" t="s">
        <v>128</v>
      </c>
      <c r="B39" s="41" t="s">
        <v>19</v>
      </c>
      <c r="C39" s="57">
        <v>43633</v>
      </c>
      <c r="D39" s="57">
        <v>43810</v>
      </c>
      <c r="E39" s="57">
        <v>53845</v>
      </c>
      <c r="F39" s="57">
        <v>48321</v>
      </c>
      <c r="G39" s="57">
        <v>54638</v>
      </c>
      <c r="H39" s="57">
        <v>55311</v>
      </c>
      <c r="I39" s="57">
        <v>56083</v>
      </c>
      <c r="J39" s="57">
        <v>55860</v>
      </c>
      <c r="K39" s="57">
        <v>59447</v>
      </c>
      <c r="L39" s="57">
        <v>66797</v>
      </c>
      <c r="M39" s="57">
        <v>69393</v>
      </c>
      <c r="N39" s="57">
        <v>70810</v>
      </c>
      <c r="O39" s="57">
        <v>62852</v>
      </c>
      <c r="P39" s="57">
        <v>64013</v>
      </c>
      <c r="Q39" s="57">
        <v>63402</v>
      </c>
      <c r="R39" s="57">
        <v>65265</v>
      </c>
      <c r="S39" s="57">
        <v>67603</v>
      </c>
      <c r="T39" s="57">
        <v>70934</v>
      </c>
    </row>
    <row r="40" spans="1:20" ht="12.75">
      <c r="A40" s="41" t="s">
        <v>130</v>
      </c>
      <c r="B40" s="41" t="s">
        <v>21</v>
      </c>
      <c r="C40" s="57">
        <v>290022</v>
      </c>
      <c r="D40" s="57">
        <v>270435</v>
      </c>
      <c r="E40" s="57">
        <v>299795</v>
      </c>
      <c r="F40" s="57">
        <v>260325</v>
      </c>
      <c r="G40" s="57">
        <v>286086</v>
      </c>
      <c r="H40" s="57">
        <v>276810</v>
      </c>
      <c r="I40" s="57">
        <v>293398</v>
      </c>
      <c r="J40" s="57">
        <v>307752</v>
      </c>
      <c r="K40" s="57">
        <v>286541</v>
      </c>
      <c r="L40" s="57">
        <v>305951</v>
      </c>
      <c r="M40" s="57">
        <v>301620</v>
      </c>
      <c r="N40" s="57">
        <v>293511</v>
      </c>
      <c r="O40" s="57">
        <v>267040</v>
      </c>
      <c r="P40" s="57">
        <v>278749</v>
      </c>
      <c r="Q40" s="57">
        <v>283455</v>
      </c>
      <c r="R40" s="57">
        <v>283565</v>
      </c>
      <c r="S40" s="57">
        <v>292674</v>
      </c>
      <c r="T40" s="57">
        <v>296425</v>
      </c>
    </row>
    <row r="41" spans="1:20" ht="12.75">
      <c r="A41" s="41" t="s">
        <v>149</v>
      </c>
      <c r="B41" s="41" t="s">
        <v>52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207</v>
      </c>
      <c r="M41" s="57">
        <v>2803</v>
      </c>
      <c r="N41" s="57">
        <v>7543</v>
      </c>
      <c r="O41" s="57">
        <v>10527</v>
      </c>
      <c r="P41" s="57">
        <v>8995</v>
      </c>
      <c r="Q41" s="57">
        <v>10809</v>
      </c>
      <c r="R41" s="57">
        <v>10626</v>
      </c>
      <c r="S41" s="57">
        <v>10481</v>
      </c>
      <c r="T41" s="57">
        <v>11836</v>
      </c>
    </row>
    <row r="42" spans="1:20" ht="12.75">
      <c r="A42" s="41" t="s">
        <v>53</v>
      </c>
      <c r="B42" s="41" t="s">
        <v>53</v>
      </c>
      <c r="C42" s="57">
        <v>118822</v>
      </c>
      <c r="D42" s="57">
        <v>102368</v>
      </c>
      <c r="E42" s="57">
        <v>118293</v>
      </c>
      <c r="F42" s="57">
        <v>113406</v>
      </c>
      <c r="G42" s="57">
        <v>122664</v>
      </c>
      <c r="H42" s="57">
        <v>133973</v>
      </c>
      <c r="I42" s="57">
        <v>147208</v>
      </c>
      <c r="J42" s="57">
        <v>145471</v>
      </c>
      <c r="K42" s="57">
        <v>141611</v>
      </c>
      <c r="L42" s="57">
        <v>148173</v>
      </c>
      <c r="M42" s="57">
        <v>155110</v>
      </c>
      <c r="N42" s="57">
        <v>155034</v>
      </c>
      <c r="O42" s="57">
        <v>148328</v>
      </c>
      <c r="P42" s="57">
        <v>141723</v>
      </c>
      <c r="Q42" s="57">
        <v>142462</v>
      </c>
      <c r="R42" s="57">
        <v>139783</v>
      </c>
      <c r="S42" s="57">
        <v>141355</v>
      </c>
      <c r="T42" s="57">
        <v>144955</v>
      </c>
    </row>
    <row r="43" spans="1:20" ht="12.75">
      <c r="A43" s="41" t="s">
        <v>154</v>
      </c>
      <c r="B43" s="41" t="s">
        <v>47</v>
      </c>
      <c r="C43" s="57">
        <v>85651</v>
      </c>
      <c r="D43" s="57">
        <v>76027</v>
      </c>
      <c r="E43" s="57">
        <v>84029</v>
      </c>
      <c r="F43" s="57">
        <v>77265</v>
      </c>
      <c r="G43" s="57">
        <v>78834</v>
      </c>
      <c r="H43" s="57">
        <v>72305</v>
      </c>
      <c r="I43" s="57">
        <v>87938</v>
      </c>
      <c r="J43" s="57">
        <v>82076</v>
      </c>
      <c r="K43" s="57">
        <v>71913</v>
      </c>
      <c r="L43" s="57">
        <v>76755</v>
      </c>
      <c r="M43" s="57">
        <v>82305</v>
      </c>
      <c r="N43" s="57">
        <v>87413</v>
      </c>
      <c r="O43" s="57">
        <v>80255</v>
      </c>
      <c r="P43" s="57">
        <v>71128</v>
      </c>
      <c r="Q43" s="57">
        <v>71139</v>
      </c>
      <c r="R43" s="57">
        <v>72990</v>
      </c>
      <c r="S43" s="57">
        <v>79913</v>
      </c>
      <c r="T43" s="57">
        <v>80330</v>
      </c>
    </row>
    <row r="44" spans="1:20" ht="12.75">
      <c r="A44" s="119" t="s">
        <v>95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</sheetData>
  <mergeCells count="9">
    <mergeCell ref="A2:T2"/>
    <mergeCell ref="A3:T3"/>
    <mergeCell ref="A44:T44"/>
    <mergeCell ref="A1:P1"/>
    <mergeCell ref="A6:T6"/>
    <mergeCell ref="A36:T36"/>
    <mergeCell ref="A4:B4"/>
    <mergeCell ref="C4:N4"/>
    <mergeCell ref="O4:T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A16" sqref="A16"/>
    </sheetView>
  </sheetViews>
  <sheetFormatPr defaultColWidth="11.421875" defaultRowHeight="12.75"/>
  <cols>
    <col min="1" max="1" width="33.7109375" style="0" bestFit="1" customWidth="1"/>
    <col min="2" max="2" width="4.140625" style="0" bestFit="1" customWidth="1"/>
    <col min="3" max="3" width="4.00390625" style="0" bestFit="1" customWidth="1"/>
    <col min="4" max="4" width="4.28125" style="0" bestFit="1" customWidth="1"/>
    <col min="5" max="5" width="4.140625" style="0" bestFit="1" customWidth="1"/>
    <col min="6" max="6" width="4.00390625" style="0" bestFit="1" customWidth="1"/>
    <col min="7" max="7" width="3.7109375" style="0" bestFit="1" customWidth="1"/>
    <col min="8" max="8" width="3.57421875" style="0" bestFit="1" customWidth="1"/>
    <col min="9" max="9" width="4.28125" style="0" bestFit="1" customWidth="1"/>
    <col min="10" max="10" width="4.140625" style="0" bestFit="1" customWidth="1"/>
    <col min="11" max="12" width="4.28125" style="0" bestFit="1" customWidth="1"/>
    <col min="13" max="13" width="3.57421875" style="0" bestFit="1" customWidth="1"/>
    <col min="14" max="14" width="4.140625" style="0" bestFit="1" customWidth="1"/>
    <col min="15" max="15" width="4.00390625" style="0" bestFit="1" customWidth="1"/>
    <col min="16" max="16" width="4.28125" style="0" bestFit="1" customWidth="1"/>
    <col min="17" max="17" width="4.140625" style="0" bestFit="1" customWidth="1"/>
    <col min="18" max="18" width="4.57421875" style="0" bestFit="1" customWidth="1"/>
    <col min="19" max="19" width="4.57421875" style="0" customWidth="1"/>
    <col min="20" max="20" width="7.140625" style="0" customWidth="1"/>
    <col min="21" max="21" width="8.00390625" style="0" customWidth="1"/>
    <col min="22" max="22" width="6.140625" style="0" bestFit="1" customWidth="1"/>
    <col min="23" max="23" width="8.421875" style="0" customWidth="1"/>
  </cols>
  <sheetData>
    <row r="1" spans="1:23" ht="12.75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2.75">
      <c r="A5" s="31" t="s">
        <v>1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3</v>
      </c>
      <c r="O5" s="16"/>
      <c r="P5" s="16"/>
      <c r="Q5" s="16"/>
      <c r="R5" s="16"/>
      <c r="S5" s="16"/>
      <c r="T5" s="91" t="s">
        <v>55</v>
      </c>
      <c r="U5" s="91"/>
      <c r="V5" s="92" t="s">
        <v>66</v>
      </c>
      <c r="W5" s="92"/>
    </row>
    <row r="6" spans="1:23" ht="21.75" customHeight="1">
      <c r="A6" s="32"/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  <c r="I6" s="17" t="s">
        <v>41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38</v>
      </c>
      <c r="S6" s="17" t="s">
        <v>39</v>
      </c>
      <c r="T6" s="24" t="s">
        <v>73</v>
      </c>
      <c r="U6" s="24" t="s">
        <v>113</v>
      </c>
      <c r="V6" s="65" t="s">
        <v>114</v>
      </c>
      <c r="W6" s="24" t="s">
        <v>115</v>
      </c>
    </row>
    <row r="7" spans="1:23" ht="12.75">
      <c r="A7" s="13" t="s">
        <v>5</v>
      </c>
      <c r="B7" s="13">
        <v>17</v>
      </c>
      <c r="C7" s="13">
        <v>19</v>
      </c>
      <c r="D7" s="13">
        <v>9</v>
      </c>
      <c r="E7" s="13">
        <v>6</v>
      </c>
      <c r="F7" s="13">
        <v>29</v>
      </c>
      <c r="G7" s="13">
        <v>33</v>
      </c>
      <c r="H7" s="13">
        <v>4</v>
      </c>
      <c r="I7" s="13">
        <v>7</v>
      </c>
      <c r="J7" s="13">
        <v>5</v>
      </c>
      <c r="K7" s="13">
        <v>10</v>
      </c>
      <c r="L7" s="13">
        <v>9</v>
      </c>
      <c r="M7" s="13">
        <v>19</v>
      </c>
      <c r="N7" s="13">
        <v>23</v>
      </c>
      <c r="O7" s="13">
        <v>4</v>
      </c>
      <c r="P7" s="13">
        <v>20</v>
      </c>
      <c r="Q7" s="13">
        <v>45</v>
      </c>
      <c r="R7" s="13">
        <v>18</v>
      </c>
      <c r="S7" s="13">
        <v>22</v>
      </c>
      <c r="T7" s="28">
        <f aca="true" t="shared" si="0" ref="T7:T14">SUM(B7:M7)</f>
        <v>167</v>
      </c>
      <c r="U7" s="28">
        <f>SUM(N7:S7)</f>
        <v>132</v>
      </c>
      <c r="V7" s="23">
        <f>+S7/G7-1</f>
        <v>-0.33333333333333337</v>
      </c>
      <c r="W7" s="23">
        <f>SUM(N7:S7)/SUM(B7:G7)-1</f>
        <v>0.16814159292035402</v>
      </c>
    </row>
    <row r="8" spans="1:23" ht="12.75">
      <c r="A8" s="13" t="s">
        <v>6</v>
      </c>
      <c r="B8" s="13">
        <v>13</v>
      </c>
      <c r="C8" s="13">
        <v>19</v>
      </c>
      <c r="D8" s="13">
        <v>6</v>
      </c>
      <c r="E8" s="13">
        <v>11</v>
      </c>
      <c r="F8" s="13">
        <v>5</v>
      </c>
      <c r="G8" s="13">
        <v>13</v>
      </c>
      <c r="H8" s="13">
        <v>9</v>
      </c>
      <c r="I8" s="13">
        <v>21</v>
      </c>
      <c r="J8" s="13">
        <v>13</v>
      </c>
      <c r="K8" s="13">
        <v>15</v>
      </c>
      <c r="L8" s="13">
        <v>12</v>
      </c>
      <c r="M8" s="13">
        <v>40</v>
      </c>
      <c r="N8" s="13">
        <v>24</v>
      </c>
      <c r="O8" s="13">
        <v>10</v>
      </c>
      <c r="P8" s="13">
        <v>27</v>
      </c>
      <c r="Q8" s="13">
        <v>33</v>
      </c>
      <c r="R8" s="13">
        <v>29</v>
      </c>
      <c r="S8" s="13">
        <v>27</v>
      </c>
      <c r="T8" s="28">
        <f t="shared" si="0"/>
        <v>177</v>
      </c>
      <c r="U8" s="28">
        <f aca="true" t="shared" si="1" ref="U8:U14">SUM(N8:S8)</f>
        <v>150</v>
      </c>
      <c r="V8" s="23">
        <f aca="true" t="shared" si="2" ref="V8:V14">+S8/G8-1</f>
        <v>1.076923076923077</v>
      </c>
      <c r="W8" s="23">
        <f aca="true" t="shared" si="3" ref="W8:W14">SUM(N8:S8)/SUM(B8:G8)-1</f>
        <v>1.2388059701492535</v>
      </c>
    </row>
    <row r="9" spans="1:23" ht="12.75">
      <c r="A9" s="13" t="s">
        <v>7</v>
      </c>
      <c r="B9" s="13">
        <v>9</v>
      </c>
      <c r="C9" s="13">
        <v>14</v>
      </c>
      <c r="D9" s="13">
        <v>15</v>
      </c>
      <c r="E9" s="13">
        <v>97</v>
      </c>
      <c r="F9" s="13">
        <v>6</v>
      </c>
      <c r="G9" s="13">
        <v>7</v>
      </c>
      <c r="H9" s="13">
        <v>13</v>
      </c>
      <c r="I9" s="13">
        <v>5</v>
      </c>
      <c r="J9" s="13">
        <v>14</v>
      </c>
      <c r="K9" s="13">
        <v>9</v>
      </c>
      <c r="L9" s="13">
        <v>22</v>
      </c>
      <c r="M9" s="13">
        <v>27</v>
      </c>
      <c r="N9" s="13">
        <v>21</v>
      </c>
      <c r="O9" s="13">
        <v>6</v>
      </c>
      <c r="P9" s="13">
        <v>19</v>
      </c>
      <c r="Q9" s="13">
        <v>11</v>
      </c>
      <c r="R9" s="13">
        <v>9</v>
      </c>
      <c r="S9" s="13">
        <v>10</v>
      </c>
      <c r="T9" s="28">
        <f t="shared" si="0"/>
        <v>238</v>
      </c>
      <c r="U9" s="28">
        <f t="shared" si="1"/>
        <v>76</v>
      </c>
      <c r="V9" s="23">
        <f>+S9/G9-1</f>
        <v>0.4285714285714286</v>
      </c>
      <c r="W9" s="23">
        <f>SUM(N9:S9)/SUM(B9:G9)-1</f>
        <v>-0.4864864864864865</v>
      </c>
    </row>
    <row r="10" spans="1:23" ht="12.75">
      <c r="A10" s="13" t="s">
        <v>8</v>
      </c>
      <c r="B10" s="13">
        <v>8</v>
      </c>
      <c r="C10" s="13">
        <v>6</v>
      </c>
      <c r="D10" s="13">
        <v>3</v>
      </c>
      <c r="E10" s="13">
        <v>3</v>
      </c>
      <c r="F10" s="13">
        <v>2</v>
      </c>
      <c r="G10" s="13">
        <v>2</v>
      </c>
      <c r="H10" s="13">
        <v>2</v>
      </c>
      <c r="I10" s="13">
        <v>1</v>
      </c>
      <c r="J10" s="13">
        <v>3</v>
      </c>
      <c r="K10" s="13">
        <v>2</v>
      </c>
      <c r="L10" s="13">
        <v>0</v>
      </c>
      <c r="M10" s="13">
        <v>7</v>
      </c>
      <c r="N10" s="13">
        <v>6</v>
      </c>
      <c r="O10" s="13">
        <v>2</v>
      </c>
      <c r="P10" s="13">
        <v>3</v>
      </c>
      <c r="Q10" s="13">
        <v>5</v>
      </c>
      <c r="R10" s="13">
        <v>3</v>
      </c>
      <c r="S10" s="13">
        <v>3</v>
      </c>
      <c r="T10" s="28">
        <f t="shared" si="0"/>
        <v>39</v>
      </c>
      <c r="U10" s="28">
        <f t="shared" si="1"/>
        <v>22</v>
      </c>
      <c r="V10" s="23">
        <f t="shared" si="2"/>
        <v>0.5</v>
      </c>
      <c r="W10" s="23">
        <f t="shared" si="3"/>
        <v>-0.08333333333333337</v>
      </c>
    </row>
    <row r="11" spans="1:23" ht="12.75">
      <c r="A11" s="13" t="s">
        <v>9</v>
      </c>
      <c r="B11" s="13">
        <v>10</v>
      </c>
      <c r="C11" s="13">
        <v>24</v>
      </c>
      <c r="D11" s="13">
        <v>11</v>
      </c>
      <c r="E11" s="13">
        <v>20</v>
      </c>
      <c r="F11" s="13">
        <v>14</v>
      </c>
      <c r="G11" s="13">
        <v>29</v>
      </c>
      <c r="H11" s="13">
        <v>32</v>
      </c>
      <c r="I11" s="13">
        <v>23</v>
      </c>
      <c r="J11" s="13">
        <v>13</v>
      </c>
      <c r="K11" s="13">
        <v>24</v>
      </c>
      <c r="L11" s="13">
        <v>11</v>
      </c>
      <c r="M11" s="13">
        <v>64</v>
      </c>
      <c r="N11" s="13">
        <v>26</v>
      </c>
      <c r="O11" s="13">
        <v>9</v>
      </c>
      <c r="P11" s="13">
        <v>16</v>
      </c>
      <c r="Q11" s="13">
        <v>11</v>
      </c>
      <c r="R11" s="13">
        <v>17</v>
      </c>
      <c r="S11" s="13">
        <v>24</v>
      </c>
      <c r="T11" s="28">
        <f t="shared" si="0"/>
        <v>275</v>
      </c>
      <c r="U11" s="28">
        <f t="shared" si="1"/>
        <v>103</v>
      </c>
      <c r="V11" s="23">
        <f t="shared" si="2"/>
        <v>-0.1724137931034483</v>
      </c>
      <c r="W11" s="23">
        <f t="shared" si="3"/>
        <v>-0.04629629629629628</v>
      </c>
    </row>
    <row r="12" spans="1:23" ht="12.75">
      <c r="A12" s="13" t="s">
        <v>10</v>
      </c>
      <c r="B12" s="13">
        <v>11</v>
      </c>
      <c r="C12" s="13">
        <v>2</v>
      </c>
      <c r="D12" s="13">
        <v>1</v>
      </c>
      <c r="E12" s="13">
        <v>10</v>
      </c>
      <c r="F12" s="13">
        <v>7</v>
      </c>
      <c r="G12" s="13">
        <v>5</v>
      </c>
      <c r="H12" s="13">
        <v>3</v>
      </c>
      <c r="I12" s="13">
        <v>2</v>
      </c>
      <c r="J12" s="13">
        <v>2</v>
      </c>
      <c r="K12" s="13">
        <v>1</v>
      </c>
      <c r="L12" s="13">
        <v>9</v>
      </c>
      <c r="M12" s="13">
        <v>17</v>
      </c>
      <c r="N12" s="13">
        <v>7</v>
      </c>
      <c r="O12" s="13">
        <v>0</v>
      </c>
      <c r="P12" s="13">
        <v>3</v>
      </c>
      <c r="Q12" s="13">
        <v>6</v>
      </c>
      <c r="R12" s="13">
        <v>3</v>
      </c>
      <c r="S12" s="13">
        <v>3</v>
      </c>
      <c r="T12" s="28">
        <f t="shared" si="0"/>
        <v>70</v>
      </c>
      <c r="U12" s="28">
        <f t="shared" si="1"/>
        <v>22</v>
      </c>
      <c r="V12" s="23">
        <f t="shared" si="2"/>
        <v>-0.4</v>
      </c>
      <c r="W12" s="23">
        <f t="shared" si="3"/>
        <v>-0.38888888888888884</v>
      </c>
    </row>
    <row r="13" spans="1:23" ht="12.75">
      <c r="A13" s="13" t="s">
        <v>11</v>
      </c>
      <c r="B13" s="13">
        <v>1</v>
      </c>
      <c r="C13" s="13">
        <v>3</v>
      </c>
      <c r="D13" s="13">
        <v>1</v>
      </c>
      <c r="E13" s="13">
        <v>1</v>
      </c>
      <c r="F13" s="13">
        <v>0</v>
      </c>
      <c r="G13" s="13">
        <v>0</v>
      </c>
      <c r="H13" s="13">
        <v>1</v>
      </c>
      <c r="I13" s="13">
        <v>1</v>
      </c>
      <c r="J13" s="13">
        <v>0</v>
      </c>
      <c r="K13" s="13">
        <v>1</v>
      </c>
      <c r="L13" s="13">
        <v>3</v>
      </c>
      <c r="M13" s="13">
        <v>0</v>
      </c>
      <c r="N13" s="13">
        <v>2</v>
      </c>
      <c r="O13" s="13">
        <v>2</v>
      </c>
      <c r="P13" s="13">
        <v>0</v>
      </c>
      <c r="Q13" s="13">
        <v>1</v>
      </c>
      <c r="R13" s="13">
        <v>3</v>
      </c>
      <c r="S13" s="13">
        <v>0</v>
      </c>
      <c r="T13" s="28">
        <f t="shared" si="0"/>
        <v>12</v>
      </c>
      <c r="U13" s="28">
        <f t="shared" si="1"/>
        <v>8</v>
      </c>
      <c r="V13" s="23"/>
      <c r="W13" s="23">
        <f t="shared" si="3"/>
        <v>0.33333333333333326</v>
      </c>
    </row>
    <row r="14" spans="1:23" ht="12.75">
      <c r="A14" s="13" t="s">
        <v>12</v>
      </c>
      <c r="B14" s="13">
        <v>3</v>
      </c>
      <c r="C14" s="13">
        <v>2</v>
      </c>
      <c r="D14" s="13">
        <v>11</v>
      </c>
      <c r="E14" s="13">
        <v>1</v>
      </c>
      <c r="F14" s="13">
        <v>3</v>
      </c>
      <c r="G14" s="13">
        <v>10</v>
      </c>
      <c r="H14" s="13">
        <v>4</v>
      </c>
      <c r="I14" s="13">
        <v>13</v>
      </c>
      <c r="J14" s="13">
        <v>29</v>
      </c>
      <c r="K14" s="13">
        <v>10</v>
      </c>
      <c r="L14" s="13">
        <v>1</v>
      </c>
      <c r="M14" s="13">
        <v>6</v>
      </c>
      <c r="N14" s="13">
        <v>9</v>
      </c>
      <c r="O14" s="13">
        <v>1</v>
      </c>
      <c r="P14" s="13">
        <v>6</v>
      </c>
      <c r="Q14" s="13">
        <v>11</v>
      </c>
      <c r="R14" s="13">
        <v>3</v>
      </c>
      <c r="S14" s="13">
        <v>3</v>
      </c>
      <c r="T14" s="28">
        <f t="shared" si="0"/>
        <v>93</v>
      </c>
      <c r="U14" s="28">
        <f t="shared" si="1"/>
        <v>33</v>
      </c>
      <c r="V14" s="23">
        <f t="shared" si="2"/>
        <v>-0.7</v>
      </c>
      <c r="W14" s="23">
        <f t="shared" si="3"/>
        <v>0.10000000000000009</v>
      </c>
    </row>
    <row r="15" spans="1:23" ht="12.75">
      <c r="A15" s="87" t="s">
        <v>50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7" spans="18:19" ht="12.75">
      <c r="R17" s="63"/>
      <c r="S17" s="63"/>
    </row>
    <row r="18" spans="1:19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</sheetData>
  <mergeCells count="7">
    <mergeCell ref="T5:U5"/>
    <mergeCell ref="V5:W5"/>
    <mergeCell ref="A15:W15"/>
    <mergeCell ref="A1:W1"/>
    <mergeCell ref="A2:W2"/>
    <mergeCell ref="A3:W3"/>
    <mergeCell ref="A4:W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4" sqref="A4:W4"/>
    </sheetView>
  </sheetViews>
  <sheetFormatPr defaultColWidth="11.421875" defaultRowHeight="12.75"/>
  <cols>
    <col min="1" max="1" width="33.7109375" style="0" bestFit="1" customWidth="1"/>
    <col min="2" max="2" width="4.140625" style="0" bestFit="1" customWidth="1"/>
    <col min="3" max="3" width="4.00390625" style="0" bestFit="1" customWidth="1"/>
    <col min="4" max="4" width="4.28125" style="0" bestFit="1" customWidth="1"/>
    <col min="5" max="5" width="4.140625" style="0" bestFit="1" customWidth="1"/>
    <col min="6" max="6" width="4.00390625" style="0" bestFit="1" customWidth="1"/>
    <col min="7" max="7" width="3.7109375" style="0" bestFit="1" customWidth="1"/>
    <col min="8" max="8" width="3.57421875" style="0" bestFit="1" customWidth="1"/>
    <col min="9" max="9" width="4.28125" style="0" bestFit="1" customWidth="1"/>
    <col min="10" max="10" width="4.140625" style="0" bestFit="1" customWidth="1"/>
    <col min="11" max="12" width="4.28125" style="0" bestFit="1" customWidth="1"/>
    <col min="13" max="13" width="3.57421875" style="0" bestFit="1" customWidth="1"/>
    <col min="14" max="14" width="4.140625" style="0" bestFit="1" customWidth="1"/>
    <col min="15" max="15" width="4.00390625" style="0" bestFit="1" customWidth="1"/>
    <col min="16" max="16" width="4.28125" style="0" bestFit="1" customWidth="1"/>
    <col min="17" max="17" width="4.140625" style="0" bestFit="1" customWidth="1"/>
    <col min="18" max="18" width="5.7109375" style="0" bestFit="1" customWidth="1"/>
    <col min="19" max="19" width="5.7109375" style="0" customWidth="1"/>
    <col min="20" max="21" width="8.00390625" style="0" customWidth="1"/>
    <col min="22" max="22" width="6.140625" style="0" bestFit="1" customWidth="1"/>
    <col min="23" max="23" width="8.421875" style="0" customWidth="1"/>
  </cols>
  <sheetData>
    <row r="1" spans="1:23" ht="12.75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2.75">
      <c r="A5" s="31" t="s">
        <v>1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3</v>
      </c>
      <c r="O5" s="16"/>
      <c r="P5" s="16"/>
      <c r="Q5" s="16"/>
      <c r="R5" s="16"/>
      <c r="S5" s="16"/>
      <c r="T5" s="91" t="s">
        <v>55</v>
      </c>
      <c r="U5" s="91"/>
      <c r="V5" s="92" t="s">
        <v>66</v>
      </c>
      <c r="W5" s="92"/>
    </row>
    <row r="6" spans="1:23" ht="21">
      <c r="A6" s="32"/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  <c r="I6" s="17" t="s">
        <v>41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38</v>
      </c>
      <c r="S6" s="17" t="s">
        <v>39</v>
      </c>
      <c r="T6" s="24" t="s">
        <v>75</v>
      </c>
      <c r="U6" s="24" t="s">
        <v>74</v>
      </c>
      <c r="V6" s="25" t="s">
        <v>64</v>
      </c>
      <c r="W6" s="24" t="s">
        <v>65</v>
      </c>
    </row>
    <row r="7" spans="1:23" ht="12.75">
      <c r="A7" s="21" t="s">
        <v>5</v>
      </c>
      <c r="B7" s="21">
        <v>23</v>
      </c>
      <c r="C7" s="21">
        <v>13</v>
      </c>
      <c r="D7" s="21">
        <v>30</v>
      </c>
      <c r="E7" s="21">
        <v>22</v>
      </c>
      <c r="F7" s="21">
        <v>22</v>
      </c>
      <c r="G7" s="21">
        <v>6</v>
      </c>
      <c r="H7" s="21">
        <v>7</v>
      </c>
      <c r="I7" s="21">
        <v>21</v>
      </c>
      <c r="J7" s="21">
        <v>17</v>
      </c>
      <c r="K7" s="21">
        <v>30</v>
      </c>
      <c r="L7" s="21">
        <v>23</v>
      </c>
      <c r="M7" s="21">
        <v>50</v>
      </c>
      <c r="N7" s="21">
        <v>8</v>
      </c>
      <c r="O7" s="21">
        <v>13</v>
      </c>
      <c r="P7" s="21">
        <v>59</v>
      </c>
      <c r="Q7" s="21">
        <v>28</v>
      </c>
      <c r="R7" s="21">
        <v>25</v>
      </c>
      <c r="S7" s="21">
        <v>26</v>
      </c>
      <c r="T7" s="28">
        <f>SUM(B7:M7)</f>
        <v>264</v>
      </c>
      <c r="U7" s="28">
        <f>SUM(N7:S7)</f>
        <v>159</v>
      </c>
      <c r="V7" s="23">
        <f>+R7/F7-1</f>
        <v>0.13636363636363646</v>
      </c>
      <c r="W7" s="23">
        <f>SUM(N7:S7)/SUM(B7:G7)-1</f>
        <v>0.3706896551724137</v>
      </c>
    </row>
    <row r="8" spans="1:23" ht="12.75">
      <c r="A8" s="21" t="s">
        <v>6</v>
      </c>
      <c r="B8" s="21">
        <v>17</v>
      </c>
      <c r="C8" s="21">
        <v>17</v>
      </c>
      <c r="D8" s="21">
        <v>6</v>
      </c>
      <c r="E8" s="21">
        <v>9</v>
      </c>
      <c r="F8" s="21">
        <v>9</v>
      </c>
      <c r="G8" s="21">
        <v>8</v>
      </c>
      <c r="H8" s="21">
        <v>13</v>
      </c>
      <c r="I8" s="21">
        <v>5</v>
      </c>
      <c r="J8" s="21">
        <v>7</v>
      </c>
      <c r="K8" s="21">
        <v>12</v>
      </c>
      <c r="L8" s="21">
        <v>7</v>
      </c>
      <c r="M8" s="21">
        <v>53</v>
      </c>
      <c r="N8" s="21">
        <v>19</v>
      </c>
      <c r="O8" s="21">
        <v>15</v>
      </c>
      <c r="P8" s="21">
        <v>31</v>
      </c>
      <c r="Q8" s="21">
        <v>31</v>
      </c>
      <c r="R8" s="21">
        <v>43</v>
      </c>
      <c r="S8" s="21">
        <v>28</v>
      </c>
      <c r="T8" s="28">
        <f aca="true" t="shared" si="0" ref="T8:T14">SUM(B8:M8)</f>
        <v>163</v>
      </c>
      <c r="U8" s="28">
        <f aca="true" t="shared" si="1" ref="U8:U14">SUM(N8:R8)</f>
        <v>139</v>
      </c>
      <c r="V8" s="23">
        <f aca="true" t="shared" si="2" ref="V8:V14">+R8/F8-1</f>
        <v>3.7777777777777777</v>
      </c>
      <c r="W8" s="23">
        <f aca="true" t="shared" si="3" ref="W8:W14">SUM(N8:S8)/SUM(B8:G8)-1</f>
        <v>1.5303030303030303</v>
      </c>
    </row>
    <row r="9" spans="1:23" ht="12.75">
      <c r="A9" s="21" t="s">
        <v>7</v>
      </c>
      <c r="B9" s="21">
        <v>12</v>
      </c>
      <c r="C9" s="21">
        <v>15</v>
      </c>
      <c r="D9" s="21">
        <v>13</v>
      </c>
      <c r="E9" s="21">
        <v>38</v>
      </c>
      <c r="F9" s="21">
        <v>8</v>
      </c>
      <c r="G9" s="21">
        <v>11</v>
      </c>
      <c r="H9" s="21">
        <v>34</v>
      </c>
      <c r="I9" s="21">
        <v>29</v>
      </c>
      <c r="J9" s="21">
        <v>26</v>
      </c>
      <c r="K9" s="21">
        <v>35</v>
      </c>
      <c r="L9" s="21">
        <v>21</v>
      </c>
      <c r="M9" s="21">
        <v>89</v>
      </c>
      <c r="N9" s="21">
        <v>15</v>
      </c>
      <c r="O9" s="21">
        <v>25</v>
      </c>
      <c r="P9" s="21">
        <v>17</v>
      </c>
      <c r="Q9" s="21">
        <v>24</v>
      </c>
      <c r="R9" s="21">
        <v>34</v>
      </c>
      <c r="S9" s="21">
        <v>15</v>
      </c>
      <c r="T9" s="28">
        <f t="shared" si="0"/>
        <v>331</v>
      </c>
      <c r="U9" s="28">
        <f t="shared" si="1"/>
        <v>115</v>
      </c>
      <c r="V9" s="23">
        <f t="shared" si="2"/>
        <v>3.25</v>
      </c>
      <c r="W9" s="23">
        <f t="shared" si="3"/>
        <v>0.3402061855670102</v>
      </c>
    </row>
    <row r="10" spans="1:23" ht="12.75">
      <c r="A10" s="21" t="s">
        <v>8</v>
      </c>
      <c r="B10" s="21">
        <v>1</v>
      </c>
      <c r="C10" s="21">
        <v>3</v>
      </c>
      <c r="D10" s="21">
        <v>4</v>
      </c>
      <c r="E10" s="21">
        <v>0</v>
      </c>
      <c r="F10" s="21">
        <v>2</v>
      </c>
      <c r="G10" s="21">
        <v>1</v>
      </c>
      <c r="H10" s="21">
        <v>2</v>
      </c>
      <c r="I10" s="21">
        <v>4</v>
      </c>
      <c r="J10" s="21">
        <v>6</v>
      </c>
      <c r="K10" s="21">
        <v>5</v>
      </c>
      <c r="L10" s="21">
        <v>5</v>
      </c>
      <c r="M10" s="21">
        <v>7</v>
      </c>
      <c r="N10" s="21">
        <v>0</v>
      </c>
      <c r="O10" s="21">
        <v>4</v>
      </c>
      <c r="P10" s="21">
        <v>3</v>
      </c>
      <c r="Q10" s="21">
        <v>5</v>
      </c>
      <c r="R10" s="21">
        <v>5</v>
      </c>
      <c r="S10" s="21">
        <v>1</v>
      </c>
      <c r="T10" s="28">
        <f t="shared" si="0"/>
        <v>40</v>
      </c>
      <c r="U10" s="28">
        <f t="shared" si="1"/>
        <v>17</v>
      </c>
      <c r="V10" s="23">
        <f t="shared" si="2"/>
        <v>1.5</v>
      </c>
      <c r="W10" s="23">
        <f t="shared" si="3"/>
        <v>0.6363636363636365</v>
      </c>
    </row>
    <row r="11" spans="1:23" ht="12.75">
      <c r="A11" s="21" t="s">
        <v>9</v>
      </c>
      <c r="B11" s="21">
        <v>8</v>
      </c>
      <c r="C11" s="21">
        <v>9</v>
      </c>
      <c r="D11" s="21">
        <v>2</v>
      </c>
      <c r="E11" s="21">
        <v>5</v>
      </c>
      <c r="F11" s="21">
        <v>5</v>
      </c>
      <c r="G11" s="21">
        <v>1</v>
      </c>
      <c r="H11" s="21">
        <v>3</v>
      </c>
      <c r="I11" s="21">
        <v>9</v>
      </c>
      <c r="J11" s="21">
        <v>2</v>
      </c>
      <c r="K11" s="21">
        <v>2</v>
      </c>
      <c r="L11" s="21">
        <v>5</v>
      </c>
      <c r="M11" s="21">
        <v>10</v>
      </c>
      <c r="N11" s="21">
        <v>10</v>
      </c>
      <c r="O11" s="21">
        <v>4</v>
      </c>
      <c r="P11" s="21">
        <v>6</v>
      </c>
      <c r="Q11" s="21">
        <v>7</v>
      </c>
      <c r="R11" s="21">
        <v>8</v>
      </c>
      <c r="S11" s="21">
        <v>8</v>
      </c>
      <c r="T11" s="28">
        <f t="shared" si="0"/>
        <v>61</v>
      </c>
      <c r="U11" s="28">
        <f t="shared" si="1"/>
        <v>35</v>
      </c>
      <c r="V11" s="23">
        <f t="shared" si="2"/>
        <v>0.6000000000000001</v>
      </c>
      <c r="W11" s="23">
        <f t="shared" si="3"/>
        <v>0.43333333333333335</v>
      </c>
    </row>
    <row r="12" spans="1:23" ht="12.75">
      <c r="A12" s="21" t="s">
        <v>10</v>
      </c>
      <c r="B12" s="21">
        <v>11</v>
      </c>
      <c r="C12" s="21">
        <v>8</v>
      </c>
      <c r="D12" s="21">
        <v>4</v>
      </c>
      <c r="E12" s="21">
        <v>5</v>
      </c>
      <c r="F12" s="21">
        <v>6</v>
      </c>
      <c r="G12" s="21">
        <v>4</v>
      </c>
      <c r="H12" s="21">
        <v>5</v>
      </c>
      <c r="I12" s="21">
        <v>9</v>
      </c>
      <c r="J12" s="21">
        <v>4</v>
      </c>
      <c r="K12" s="21">
        <v>7</v>
      </c>
      <c r="L12" s="21">
        <v>4</v>
      </c>
      <c r="M12" s="21">
        <v>7</v>
      </c>
      <c r="N12" s="21">
        <v>10</v>
      </c>
      <c r="O12" s="21">
        <v>0</v>
      </c>
      <c r="P12" s="21">
        <v>5</v>
      </c>
      <c r="Q12" s="21">
        <v>11</v>
      </c>
      <c r="R12" s="21">
        <v>12</v>
      </c>
      <c r="S12" s="21">
        <v>11</v>
      </c>
      <c r="T12" s="28">
        <f t="shared" si="0"/>
        <v>74</v>
      </c>
      <c r="U12" s="28">
        <f t="shared" si="1"/>
        <v>38</v>
      </c>
      <c r="V12" s="23">
        <f t="shared" si="2"/>
        <v>1</v>
      </c>
      <c r="W12" s="23">
        <f t="shared" si="3"/>
        <v>0.2894736842105263</v>
      </c>
    </row>
    <row r="13" spans="1:23" ht="12.75">
      <c r="A13" s="21" t="s">
        <v>11</v>
      </c>
      <c r="B13" s="21">
        <v>1</v>
      </c>
      <c r="C13" s="21">
        <v>5</v>
      </c>
      <c r="D13" s="21">
        <v>1</v>
      </c>
      <c r="E13" s="21">
        <v>3</v>
      </c>
      <c r="F13" s="21">
        <v>0</v>
      </c>
      <c r="G13" s="21">
        <v>2</v>
      </c>
      <c r="H13" s="21">
        <v>1</v>
      </c>
      <c r="I13" s="21">
        <v>0</v>
      </c>
      <c r="J13" s="21">
        <v>1</v>
      </c>
      <c r="K13" s="21">
        <v>4</v>
      </c>
      <c r="L13" s="21">
        <v>3</v>
      </c>
      <c r="M13" s="21">
        <v>4</v>
      </c>
      <c r="N13" s="21">
        <v>4</v>
      </c>
      <c r="O13" s="21">
        <v>2</v>
      </c>
      <c r="P13" s="21">
        <v>2</v>
      </c>
      <c r="Q13" s="21">
        <v>2</v>
      </c>
      <c r="R13" s="21">
        <v>0</v>
      </c>
      <c r="S13" s="21">
        <v>1</v>
      </c>
      <c r="T13" s="28">
        <f t="shared" si="0"/>
        <v>25</v>
      </c>
      <c r="U13" s="28">
        <f t="shared" si="1"/>
        <v>10</v>
      </c>
      <c r="V13" s="23"/>
      <c r="W13" s="23">
        <f t="shared" si="3"/>
        <v>-0.08333333333333337</v>
      </c>
    </row>
    <row r="14" spans="1:23" ht="12.75">
      <c r="A14" s="21" t="s">
        <v>12</v>
      </c>
      <c r="B14" s="21">
        <v>7</v>
      </c>
      <c r="C14" s="21">
        <v>0</v>
      </c>
      <c r="D14" s="21">
        <v>1</v>
      </c>
      <c r="E14" s="21">
        <v>8</v>
      </c>
      <c r="F14" s="21">
        <v>7</v>
      </c>
      <c r="G14" s="21">
        <v>3</v>
      </c>
      <c r="H14" s="21">
        <v>6</v>
      </c>
      <c r="I14" s="21">
        <v>0</v>
      </c>
      <c r="J14" s="21">
        <v>4</v>
      </c>
      <c r="K14" s="21">
        <v>9</v>
      </c>
      <c r="L14" s="21">
        <v>14</v>
      </c>
      <c r="M14" s="21">
        <v>33</v>
      </c>
      <c r="N14" s="21">
        <v>24</v>
      </c>
      <c r="O14" s="21">
        <v>2</v>
      </c>
      <c r="P14" s="21">
        <v>3</v>
      </c>
      <c r="Q14" s="21">
        <v>6</v>
      </c>
      <c r="R14" s="21">
        <v>21</v>
      </c>
      <c r="S14" s="21">
        <v>10</v>
      </c>
      <c r="T14" s="28">
        <f t="shared" si="0"/>
        <v>92</v>
      </c>
      <c r="U14" s="28">
        <f t="shared" si="1"/>
        <v>56</v>
      </c>
      <c r="V14" s="23">
        <f t="shared" si="2"/>
        <v>2</v>
      </c>
      <c r="W14" s="23">
        <f t="shared" si="3"/>
        <v>1.5384615384615383</v>
      </c>
    </row>
    <row r="15" spans="1:23" ht="12.75">
      <c r="A15" s="87" t="s">
        <v>50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7" spans="18:19" ht="12.75">
      <c r="R17" s="64"/>
      <c r="S17" s="64"/>
    </row>
  </sheetData>
  <mergeCells count="7">
    <mergeCell ref="T5:U5"/>
    <mergeCell ref="V5:W5"/>
    <mergeCell ref="A15:W15"/>
    <mergeCell ref="A1:W1"/>
    <mergeCell ref="A2:W2"/>
    <mergeCell ref="A3:W3"/>
    <mergeCell ref="A4:W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="90" zoomScaleNormal="90" workbookViewId="0" topLeftCell="A1">
      <selection activeCell="A1" sqref="A1:W1"/>
    </sheetView>
  </sheetViews>
  <sheetFormatPr defaultColWidth="11.421875" defaultRowHeight="12.75"/>
  <cols>
    <col min="1" max="1" width="17.28125" style="14" bestFit="1" customWidth="1"/>
    <col min="2" max="18" width="5.140625" style="0" bestFit="1" customWidth="1"/>
    <col min="19" max="19" width="5.140625" style="0" customWidth="1"/>
    <col min="20" max="20" width="9.28125" style="26" customWidth="1"/>
    <col min="21" max="21" width="9.57421875" style="26" customWidth="1"/>
    <col min="22" max="22" width="6.421875" style="22" bestFit="1" customWidth="1"/>
    <col min="23" max="23" width="9.421875" style="22" customWidth="1"/>
  </cols>
  <sheetData>
    <row r="1" spans="1:23" ht="12.75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s="8" customFormat="1" ht="15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8" customFormat="1" ht="13.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s="8" customFormat="1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s="8" customFormat="1" ht="12.75">
      <c r="A5" s="90" t="s">
        <v>0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3</v>
      </c>
      <c r="O5" s="16"/>
      <c r="P5" s="16"/>
      <c r="Q5" s="16"/>
      <c r="R5" s="16"/>
      <c r="S5" s="16"/>
      <c r="T5" s="91" t="s">
        <v>55</v>
      </c>
      <c r="U5" s="91"/>
      <c r="V5" s="92" t="s">
        <v>66</v>
      </c>
      <c r="W5" s="92"/>
    </row>
    <row r="6" spans="1:23" s="8" customFormat="1" ht="20.25" customHeight="1">
      <c r="A6" s="90"/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  <c r="I6" s="17" t="s">
        <v>41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38</v>
      </c>
      <c r="S6" s="17" t="s">
        <v>39</v>
      </c>
      <c r="T6" s="24" t="s">
        <v>75</v>
      </c>
      <c r="U6" s="24" t="s">
        <v>119</v>
      </c>
      <c r="V6" s="65" t="s">
        <v>39</v>
      </c>
      <c r="W6" s="24" t="s">
        <v>115</v>
      </c>
    </row>
    <row r="7" spans="1:23" ht="12.75">
      <c r="A7" s="18" t="s">
        <v>63</v>
      </c>
      <c r="B7" s="19">
        <f>SUM(B8:B35)</f>
        <v>73</v>
      </c>
      <c r="C7" s="19">
        <f aca="true" t="shared" si="0" ref="C7:S7">SUM(C8:C35)</f>
        <v>95</v>
      </c>
      <c r="D7" s="19">
        <f t="shared" si="0"/>
        <v>57</v>
      </c>
      <c r="E7" s="19">
        <f t="shared" si="0"/>
        <v>149</v>
      </c>
      <c r="F7" s="19">
        <f t="shared" si="0"/>
        <v>70</v>
      </c>
      <c r="G7" s="19">
        <f t="shared" si="0"/>
        <v>98</v>
      </c>
      <c r="H7" s="19">
        <f t="shared" si="0"/>
        <v>64</v>
      </c>
      <c r="I7" s="19">
        <f t="shared" si="0"/>
        <v>83</v>
      </c>
      <c r="J7" s="19">
        <f t="shared" si="0"/>
        <v>82</v>
      </c>
      <c r="K7" s="19">
        <f t="shared" si="0"/>
        <v>71</v>
      </c>
      <c r="L7" s="19">
        <f t="shared" si="0"/>
        <v>68</v>
      </c>
      <c r="M7" s="19">
        <f t="shared" si="0"/>
        <v>187</v>
      </c>
      <c r="N7" s="19">
        <f t="shared" si="0"/>
        <v>123</v>
      </c>
      <c r="O7" s="19">
        <f t="shared" si="0"/>
        <v>37</v>
      </c>
      <c r="P7" s="19">
        <f t="shared" si="0"/>
        <v>93</v>
      </c>
      <c r="Q7" s="19">
        <f t="shared" si="0"/>
        <v>122</v>
      </c>
      <c r="R7" s="19">
        <f t="shared" si="0"/>
        <v>83</v>
      </c>
      <c r="S7" s="19">
        <f t="shared" si="0"/>
        <v>92</v>
      </c>
      <c r="T7" s="27">
        <f>SUM(T8:T35)</f>
        <v>1097</v>
      </c>
      <c r="U7" s="27">
        <f>SUM(U8:U35)</f>
        <v>550</v>
      </c>
      <c r="V7" s="23">
        <f>+S7/G7-1</f>
        <v>-0.061224489795918324</v>
      </c>
      <c r="W7" s="23">
        <f>SUM(N7:S7)/SUM(B7:G7)-1</f>
        <v>0.014760147601476037</v>
      </c>
    </row>
    <row r="8" spans="1:23" ht="12.75">
      <c r="A8" s="66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0</v>
      </c>
      <c r="I8" s="11">
        <v>2</v>
      </c>
      <c r="J8" s="11">
        <v>0</v>
      </c>
      <c r="K8" s="11">
        <v>1</v>
      </c>
      <c r="L8" s="11">
        <v>2</v>
      </c>
      <c r="M8" s="11">
        <v>1</v>
      </c>
      <c r="N8" s="11">
        <v>1</v>
      </c>
      <c r="O8" s="11">
        <v>0</v>
      </c>
      <c r="P8" s="11">
        <v>0</v>
      </c>
      <c r="Q8" s="11">
        <v>1</v>
      </c>
      <c r="R8" s="11">
        <v>0</v>
      </c>
      <c r="S8" s="11">
        <v>0</v>
      </c>
      <c r="T8" s="28">
        <f>SUM(B8:M8)</f>
        <v>8</v>
      </c>
      <c r="U8" s="28">
        <f>SUM(N8:S8)</f>
        <v>2</v>
      </c>
      <c r="V8" s="23"/>
      <c r="W8" s="23"/>
    </row>
    <row r="9" spans="1:23" ht="12.75">
      <c r="A9" s="66" t="s">
        <v>48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8">
        <f aca="true" t="shared" si="1" ref="T9:T35">SUM(B9:M9)</f>
        <v>1</v>
      </c>
      <c r="U9" s="28">
        <f aca="true" t="shared" si="2" ref="U9:U35">SUM(N9:S9)</f>
        <v>0</v>
      </c>
      <c r="V9" s="23"/>
      <c r="W9" s="23"/>
    </row>
    <row r="10" spans="1:23" ht="12.75">
      <c r="A10" s="66" t="s">
        <v>49</v>
      </c>
      <c r="B10" s="11">
        <v>1</v>
      </c>
      <c r="C10" s="11">
        <v>8</v>
      </c>
      <c r="D10" s="11">
        <v>15</v>
      </c>
      <c r="E10" s="11">
        <v>1</v>
      </c>
      <c r="F10" s="11">
        <v>22</v>
      </c>
      <c r="G10" s="11">
        <v>33</v>
      </c>
      <c r="H10" s="11">
        <v>1</v>
      </c>
      <c r="I10" s="11">
        <v>5</v>
      </c>
      <c r="J10" s="11">
        <v>2</v>
      </c>
      <c r="K10" s="11">
        <v>6</v>
      </c>
      <c r="L10" s="11">
        <v>0</v>
      </c>
      <c r="M10" s="11">
        <v>4</v>
      </c>
      <c r="N10" s="11">
        <v>6</v>
      </c>
      <c r="O10" s="11">
        <v>3</v>
      </c>
      <c r="P10" s="11">
        <v>29</v>
      </c>
      <c r="Q10" s="11">
        <v>4</v>
      </c>
      <c r="R10" s="11">
        <v>1</v>
      </c>
      <c r="S10" s="11">
        <v>3</v>
      </c>
      <c r="T10" s="28">
        <f t="shared" si="1"/>
        <v>98</v>
      </c>
      <c r="U10" s="28">
        <f t="shared" si="2"/>
        <v>46</v>
      </c>
      <c r="V10" s="23">
        <f aca="true" t="shared" si="3" ref="V10:V32">+S10/G10-1</f>
        <v>-0.9090909090909091</v>
      </c>
      <c r="W10" s="23">
        <f aca="true" t="shared" si="4" ref="W10:W35">SUM(N10:S10)/SUM(B10:G10)-1</f>
        <v>-0.42500000000000004</v>
      </c>
    </row>
    <row r="11" spans="1:23" ht="12.75">
      <c r="A11" s="66" t="s">
        <v>13</v>
      </c>
      <c r="B11" s="11">
        <v>7</v>
      </c>
      <c r="C11" s="11">
        <v>5</v>
      </c>
      <c r="D11" s="11">
        <v>2</v>
      </c>
      <c r="E11" s="11">
        <v>13</v>
      </c>
      <c r="F11" s="11">
        <v>3</v>
      </c>
      <c r="G11" s="11">
        <v>0</v>
      </c>
      <c r="H11" s="11">
        <v>3</v>
      </c>
      <c r="I11" s="11">
        <v>1</v>
      </c>
      <c r="J11" s="11">
        <v>0</v>
      </c>
      <c r="K11" s="11">
        <v>0</v>
      </c>
      <c r="L11" s="11">
        <v>1</v>
      </c>
      <c r="M11" s="11">
        <v>5</v>
      </c>
      <c r="N11" s="11">
        <v>2</v>
      </c>
      <c r="O11" s="11">
        <v>0</v>
      </c>
      <c r="P11" s="11">
        <v>0</v>
      </c>
      <c r="Q11" s="11">
        <v>0</v>
      </c>
      <c r="R11" s="11">
        <v>2</v>
      </c>
      <c r="S11" s="11">
        <v>0</v>
      </c>
      <c r="T11" s="28">
        <f t="shared" si="1"/>
        <v>40</v>
      </c>
      <c r="U11" s="28">
        <f t="shared" si="2"/>
        <v>4</v>
      </c>
      <c r="V11" s="23"/>
      <c r="W11" s="23">
        <f t="shared" si="4"/>
        <v>-0.8666666666666667</v>
      </c>
    </row>
    <row r="12" spans="1:23" ht="12.75">
      <c r="A12" s="66" t="s">
        <v>14</v>
      </c>
      <c r="B12" s="11">
        <v>1</v>
      </c>
      <c r="C12" s="11">
        <v>4</v>
      </c>
      <c r="D12" s="11">
        <v>2</v>
      </c>
      <c r="E12" s="11">
        <v>0</v>
      </c>
      <c r="F12" s="11">
        <v>1</v>
      </c>
      <c r="G12" s="11">
        <v>2</v>
      </c>
      <c r="H12" s="11">
        <v>5</v>
      </c>
      <c r="I12" s="11">
        <v>5</v>
      </c>
      <c r="J12" s="11">
        <v>3</v>
      </c>
      <c r="K12" s="11">
        <v>8</v>
      </c>
      <c r="L12" s="11">
        <v>2</v>
      </c>
      <c r="M12" s="11">
        <v>7</v>
      </c>
      <c r="N12" s="11">
        <v>6</v>
      </c>
      <c r="O12" s="11">
        <v>4</v>
      </c>
      <c r="P12" s="11">
        <v>2</v>
      </c>
      <c r="Q12" s="11">
        <v>5</v>
      </c>
      <c r="R12" s="11">
        <v>4</v>
      </c>
      <c r="S12" s="11">
        <v>1</v>
      </c>
      <c r="T12" s="28">
        <f t="shared" si="1"/>
        <v>40</v>
      </c>
      <c r="U12" s="28">
        <f t="shared" si="2"/>
        <v>22</v>
      </c>
      <c r="V12" s="23">
        <f t="shared" si="3"/>
        <v>-0.5</v>
      </c>
      <c r="W12" s="23">
        <f t="shared" si="4"/>
        <v>1.2000000000000002</v>
      </c>
    </row>
    <row r="13" spans="1:23" ht="12.75">
      <c r="A13" s="66" t="s">
        <v>15</v>
      </c>
      <c r="B13" s="11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  <c r="O13" s="11">
        <v>1</v>
      </c>
      <c r="P13" s="11">
        <v>0</v>
      </c>
      <c r="Q13" s="11">
        <v>0</v>
      </c>
      <c r="R13" s="11">
        <v>2</v>
      </c>
      <c r="S13" s="11">
        <v>0</v>
      </c>
      <c r="T13" s="28">
        <f t="shared" si="1"/>
        <v>3</v>
      </c>
      <c r="U13" s="28">
        <f t="shared" si="2"/>
        <v>4</v>
      </c>
      <c r="V13" s="23"/>
      <c r="W13" s="23">
        <f t="shared" si="4"/>
        <v>3</v>
      </c>
    </row>
    <row r="14" spans="1:23" ht="12.75">
      <c r="A14" s="66" t="s">
        <v>16</v>
      </c>
      <c r="B14" s="11">
        <v>11</v>
      </c>
      <c r="C14" s="11">
        <v>11</v>
      </c>
      <c r="D14" s="11">
        <v>13</v>
      </c>
      <c r="E14" s="11">
        <v>95</v>
      </c>
      <c r="F14" s="11">
        <v>0</v>
      </c>
      <c r="G14" s="11">
        <v>18</v>
      </c>
      <c r="H14" s="11">
        <v>16</v>
      </c>
      <c r="I14" s="11">
        <v>15</v>
      </c>
      <c r="J14" s="11">
        <v>22</v>
      </c>
      <c r="K14" s="11">
        <v>13</v>
      </c>
      <c r="L14" s="11">
        <v>10</v>
      </c>
      <c r="M14" s="11">
        <v>15</v>
      </c>
      <c r="N14" s="11">
        <v>9</v>
      </c>
      <c r="O14" s="11">
        <v>2</v>
      </c>
      <c r="P14" s="11">
        <v>10</v>
      </c>
      <c r="Q14" s="11">
        <v>31</v>
      </c>
      <c r="R14" s="11">
        <v>6</v>
      </c>
      <c r="S14" s="11">
        <v>17</v>
      </c>
      <c r="T14" s="28">
        <f t="shared" si="1"/>
        <v>239</v>
      </c>
      <c r="U14" s="28">
        <f t="shared" si="2"/>
        <v>75</v>
      </c>
      <c r="V14" s="23">
        <f t="shared" si="3"/>
        <v>-0.05555555555555558</v>
      </c>
      <c r="W14" s="23">
        <f t="shared" si="4"/>
        <v>-0.4932432432432432</v>
      </c>
    </row>
    <row r="15" spans="1:23" ht="12.75">
      <c r="A15" s="66" t="s">
        <v>17</v>
      </c>
      <c r="B15" s="11">
        <v>1</v>
      </c>
      <c r="C15" s="11">
        <v>6</v>
      </c>
      <c r="D15" s="11">
        <v>1</v>
      </c>
      <c r="E15" s="11">
        <v>1</v>
      </c>
      <c r="F15" s="11">
        <v>6</v>
      </c>
      <c r="G15" s="11">
        <v>1</v>
      </c>
      <c r="H15" s="11">
        <v>1</v>
      </c>
      <c r="I15" s="11">
        <v>2</v>
      </c>
      <c r="J15" s="11">
        <v>2</v>
      </c>
      <c r="K15" s="11">
        <v>0</v>
      </c>
      <c r="L15" s="11">
        <v>2</v>
      </c>
      <c r="M15" s="11">
        <v>3</v>
      </c>
      <c r="N15" s="11">
        <v>3</v>
      </c>
      <c r="O15" s="11">
        <v>0</v>
      </c>
      <c r="P15" s="11">
        <v>2</v>
      </c>
      <c r="Q15" s="11">
        <v>1</v>
      </c>
      <c r="R15" s="11">
        <v>0</v>
      </c>
      <c r="S15" s="11">
        <v>1</v>
      </c>
      <c r="T15" s="28">
        <f t="shared" si="1"/>
        <v>26</v>
      </c>
      <c r="U15" s="28">
        <f t="shared" si="2"/>
        <v>7</v>
      </c>
      <c r="V15" s="23">
        <f t="shared" si="3"/>
        <v>0</v>
      </c>
      <c r="W15" s="23">
        <f t="shared" si="4"/>
        <v>-0.5625</v>
      </c>
    </row>
    <row r="16" spans="1:23" ht="12.75">
      <c r="A16" s="66" t="s">
        <v>18</v>
      </c>
      <c r="B16" s="11">
        <v>7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28">
        <f t="shared" si="1"/>
        <v>9</v>
      </c>
      <c r="U16" s="28">
        <f t="shared" si="2"/>
        <v>0</v>
      </c>
      <c r="V16" s="23"/>
      <c r="W16" s="23"/>
    </row>
    <row r="17" spans="1:23" ht="12.75">
      <c r="A17" s="66" t="s">
        <v>19</v>
      </c>
      <c r="B17" s="11">
        <v>1</v>
      </c>
      <c r="C17" s="11">
        <v>2</v>
      </c>
      <c r="D17" s="11">
        <v>1</v>
      </c>
      <c r="E17" s="11">
        <v>2</v>
      </c>
      <c r="F17" s="11">
        <v>8</v>
      </c>
      <c r="G17" s="11">
        <v>0</v>
      </c>
      <c r="H17" s="11">
        <v>1</v>
      </c>
      <c r="I17" s="11">
        <v>1</v>
      </c>
      <c r="J17" s="11">
        <v>7</v>
      </c>
      <c r="K17" s="11">
        <v>3</v>
      </c>
      <c r="L17" s="11">
        <v>1</v>
      </c>
      <c r="M17" s="11">
        <v>41</v>
      </c>
      <c r="N17" s="11">
        <v>7</v>
      </c>
      <c r="O17" s="11">
        <v>1</v>
      </c>
      <c r="P17" s="11">
        <v>2</v>
      </c>
      <c r="Q17" s="11">
        <v>1</v>
      </c>
      <c r="R17" s="11">
        <v>1</v>
      </c>
      <c r="S17" s="11">
        <v>6</v>
      </c>
      <c r="T17" s="28">
        <f t="shared" si="1"/>
        <v>68</v>
      </c>
      <c r="U17" s="28">
        <f t="shared" si="2"/>
        <v>18</v>
      </c>
      <c r="V17" s="23"/>
      <c r="W17" s="23">
        <f t="shared" si="4"/>
        <v>0.2857142857142858</v>
      </c>
    </row>
    <row r="18" spans="1:23" ht="12.75">
      <c r="A18" s="66" t="s">
        <v>20</v>
      </c>
      <c r="B18" s="11">
        <v>8</v>
      </c>
      <c r="C18" s="11">
        <v>3</v>
      </c>
      <c r="D18" s="11">
        <v>0</v>
      </c>
      <c r="E18" s="11">
        <v>5</v>
      </c>
      <c r="F18" s="11">
        <v>2</v>
      </c>
      <c r="G18" s="11">
        <v>7</v>
      </c>
      <c r="H18" s="11">
        <v>4</v>
      </c>
      <c r="I18" s="11">
        <v>3</v>
      </c>
      <c r="J18" s="11">
        <v>6</v>
      </c>
      <c r="K18" s="11">
        <v>3</v>
      </c>
      <c r="L18" s="11">
        <v>4</v>
      </c>
      <c r="M18" s="11">
        <v>20</v>
      </c>
      <c r="N18" s="11">
        <v>18</v>
      </c>
      <c r="O18" s="11">
        <v>0</v>
      </c>
      <c r="P18" s="11">
        <v>3</v>
      </c>
      <c r="Q18" s="11">
        <v>3</v>
      </c>
      <c r="R18" s="11">
        <v>6</v>
      </c>
      <c r="S18" s="11">
        <v>4</v>
      </c>
      <c r="T18" s="28">
        <f t="shared" si="1"/>
        <v>65</v>
      </c>
      <c r="U18" s="28">
        <f t="shared" si="2"/>
        <v>34</v>
      </c>
      <c r="V18" s="23">
        <f t="shared" si="3"/>
        <v>-0.4285714285714286</v>
      </c>
      <c r="W18" s="23">
        <f t="shared" si="4"/>
        <v>0.3600000000000001</v>
      </c>
    </row>
    <row r="19" spans="1:23" ht="12.75">
      <c r="A19" s="66" t="s">
        <v>21</v>
      </c>
      <c r="B19" s="11">
        <v>27</v>
      </c>
      <c r="C19" s="11">
        <v>24</v>
      </c>
      <c r="D19" s="11">
        <v>14</v>
      </c>
      <c r="E19" s="11">
        <v>19</v>
      </c>
      <c r="F19" s="11">
        <v>13</v>
      </c>
      <c r="G19" s="11">
        <v>19</v>
      </c>
      <c r="H19" s="11">
        <v>12</v>
      </c>
      <c r="I19" s="11">
        <v>8</v>
      </c>
      <c r="J19" s="11">
        <v>20</v>
      </c>
      <c r="K19" s="11">
        <v>21</v>
      </c>
      <c r="L19" s="11">
        <v>16</v>
      </c>
      <c r="M19" s="11">
        <v>49</v>
      </c>
      <c r="N19" s="11">
        <v>36</v>
      </c>
      <c r="O19" s="11">
        <v>18</v>
      </c>
      <c r="P19" s="11">
        <v>15</v>
      </c>
      <c r="Q19" s="11">
        <v>24</v>
      </c>
      <c r="R19" s="11">
        <v>35</v>
      </c>
      <c r="S19" s="11">
        <v>37</v>
      </c>
      <c r="T19" s="28">
        <f t="shared" si="1"/>
        <v>242</v>
      </c>
      <c r="U19" s="28">
        <f t="shared" si="2"/>
        <v>165</v>
      </c>
      <c r="V19" s="23">
        <f t="shared" si="3"/>
        <v>0.9473684210526316</v>
      </c>
      <c r="W19" s="23">
        <f t="shared" si="4"/>
        <v>0.4224137931034482</v>
      </c>
    </row>
    <row r="20" spans="1:23" ht="12.75">
      <c r="A20" s="66" t="s">
        <v>22</v>
      </c>
      <c r="B20" s="11">
        <v>0</v>
      </c>
      <c r="C20" s="11">
        <v>2</v>
      </c>
      <c r="D20" s="11">
        <v>0</v>
      </c>
      <c r="E20" s="11">
        <v>1</v>
      </c>
      <c r="F20" s="11">
        <v>3</v>
      </c>
      <c r="G20" s="11">
        <v>3</v>
      </c>
      <c r="H20" s="11">
        <v>3</v>
      </c>
      <c r="I20" s="11">
        <v>7</v>
      </c>
      <c r="J20" s="11">
        <v>1</v>
      </c>
      <c r="K20" s="11">
        <v>3</v>
      </c>
      <c r="L20" s="11">
        <v>2</v>
      </c>
      <c r="M20" s="11">
        <v>4</v>
      </c>
      <c r="N20" s="11">
        <v>1</v>
      </c>
      <c r="O20" s="11">
        <v>0</v>
      </c>
      <c r="P20" s="11">
        <v>3</v>
      </c>
      <c r="Q20" s="11">
        <v>2</v>
      </c>
      <c r="R20" s="11">
        <v>2</v>
      </c>
      <c r="S20" s="11">
        <v>0</v>
      </c>
      <c r="T20" s="28">
        <f t="shared" si="1"/>
        <v>29</v>
      </c>
      <c r="U20" s="28">
        <f t="shared" si="2"/>
        <v>8</v>
      </c>
      <c r="V20" s="23">
        <f t="shared" si="3"/>
        <v>-1</v>
      </c>
      <c r="W20" s="23">
        <f t="shared" si="4"/>
        <v>-0.11111111111111116</v>
      </c>
    </row>
    <row r="21" spans="1:23" ht="12.75">
      <c r="A21" s="66" t="s">
        <v>23</v>
      </c>
      <c r="B21" s="11">
        <v>1</v>
      </c>
      <c r="C21" s="11">
        <v>2</v>
      </c>
      <c r="D21" s="11">
        <v>1</v>
      </c>
      <c r="E21" s="11">
        <v>3</v>
      </c>
      <c r="F21" s="11">
        <v>2</v>
      </c>
      <c r="G21" s="11">
        <v>2</v>
      </c>
      <c r="H21" s="11">
        <v>5</v>
      </c>
      <c r="I21" s="11">
        <v>9</v>
      </c>
      <c r="J21" s="11">
        <v>3</v>
      </c>
      <c r="K21" s="11">
        <v>4</v>
      </c>
      <c r="L21" s="11">
        <v>6</v>
      </c>
      <c r="M21" s="11">
        <v>14</v>
      </c>
      <c r="N21" s="11">
        <v>6</v>
      </c>
      <c r="O21" s="11">
        <v>1</v>
      </c>
      <c r="P21" s="11">
        <v>6</v>
      </c>
      <c r="Q21" s="11">
        <v>0</v>
      </c>
      <c r="R21" s="11">
        <v>8</v>
      </c>
      <c r="S21" s="11">
        <v>2</v>
      </c>
      <c r="T21" s="28">
        <f t="shared" si="1"/>
        <v>52</v>
      </c>
      <c r="U21" s="28">
        <f t="shared" si="2"/>
        <v>23</v>
      </c>
      <c r="V21" s="23">
        <f t="shared" si="3"/>
        <v>0</v>
      </c>
      <c r="W21" s="23">
        <f t="shared" si="4"/>
        <v>1.0909090909090908</v>
      </c>
    </row>
    <row r="22" spans="1:23" ht="12.75">
      <c r="A22" s="66" t="s">
        <v>24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2</v>
      </c>
      <c r="N22" s="11">
        <v>9</v>
      </c>
      <c r="O22" s="11">
        <v>0</v>
      </c>
      <c r="P22" s="11">
        <v>3</v>
      </c>
      <c r="Q22" s="11">
        <v>0</v>
      </c>
      <c r="R22" s="11">
        <v>1</v>
      </c>
      <c r="S22" s="11">
        <v>1</v>
      </c>
      <c r="T22" s="28">
        <f t="shared" si="1"/>
        <v>4</v>
      </c>
      <c r="U22" s="28">
        <f t="shared" si="2"/>
        <v>14</v>
      </c>
      <c r="V22" s="23"/>
      <c r="W22" s="23"/>
    </row>
    <row r="23" spans="1:23" ht="12.75">
      <c r="A23" s="66" t="s">
        <v>25</v>
      </c>
      <c r="B23" s="11">
        <v>1</v>
      </c>
      <c r="C23" s="11">
        <v>1</v>
      </c>
      <c r="D23" s="11">
        <v>0</v>
      </c>
      <c r="E23" s="11">
        <v>1</v>
      </c>
      <c r="F23" s="11">
        <v>0</v>
      </c>
      <c r="G23" s="11">
        <v>1</v>
      </c>
      <c r="H23" s="11">
        <v>2</v>
      </c>
      <c r="I23" s="11">
        <v>5</v>
      </c>
      <c r="J23" s="11">
        <v>1</v>
      </c>
      <c r="K23" s="11">
        <v>0</v>
      </c>
      <c r="L23" s="11">
        <v>3</v>
      </c>
      <c r="M23" s="11">
        <v>0</v>
      </c>
      <c r="N23" s="11">
        <v>6</v>
      </c>
      <c r="O23" s="11">
        <v>3</v>
      </c>
      <c r="P23" s="11">
        <v>1</v>
      </c>
      <c r="Q23" s="11">
        <v>0</v>
      </c>
      <c r="R23" s="11">
        <v>2</v>
      </c>
      <c r="S23" s="11">
        <v>1</v>
      </c>
      <c r="T23" s="28">
        <f t="shared" si="1"/>
        <v>15</v>
      </c>
      <c r="U23" s="28">
        <f t="shared" si="2"/>
        <v>13</v>
      </c>
      <c r="V23" s="23">
        <f t="shared" si="3"/>
        <v>0</v>
      </c>
      <c r="W23" s="23">
        <f t="shared" si="4"/>
        <v>2.25</v>
      </c>
    </row>
    <row r="24" spans="1:23" ht="12.75">
      <c r="A24" s="66" t="s">
        <v>46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4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1</v>
      </c>
      <c r="R24" s="11">
        <v>0</v>
      </c>
      <c r="S24" s="11">
        <v>0</v>
      </c>
      <c r="T24" s="28">
        <f t="shared" si="1"/>
        <v>4</v>
      </c>
      <c r="U24" s="28">
        <f t="shared" si="2"/>
        <v>2</v>
      </c>
      <c r="V24" s="23"/>
      <c r="W24" s="23"/>
    </row>
    <row r="25" spans="1:23" ht="12.75">
      <c r="A25" s="66" t="s">
        <v>26</v>
      </c>
      <c r="B25" s="11">
        <v>3</v>
      </c>
      <c r="C25" s="11">
        <v>13</v>
      </c>
      <c r="D25" s="11">
        <v>4</v>
      </c>
      <c r="E25" s="11">
        <v>2</v>
      </c>
      <c r="F25" s="11">
        <v>6</v>
      </c>
      <c r="G25" s="11">
        <v>4</v>
      </c>
      <c r="H25" s="11">
        <v>5</v>
      </c>
      <c r="I25" s="11">
        <v>9</v>
      </c>
      <c r="J25" s="11">
        <v>11</v>
      </c>
      <c r="K25" s="11">
        <v>2</v>
      </c>
      <c r="L25" s="11">
        <v>6</v>
      </c>
      <c r="M25" s="11">
        <v>4</v>
      </c>
      <c r="N25" s="11">
        <v>4</v>
      </c>
      <c r="O25" s="11">
        <v>1</v>
      </c>
      <c r="P25" s="11">
        <v>10</v>
      </c>
      <c r="Q25" s="11">
        <v>18</v>
      </c>
      <c r="R25" s="11">
        <v>4</v>
      </c>
      <c r="S25" s="11">
        <v>10</v>
      </c>
      <c r="T25" s="28">
        <f t="shared" si="1"/>
        <v>69</v>
      </c>
      <c r="U25" s="28">
        <f t="shared" si="2"/>
        <v>47</v>
      </c>
      <c r="V25" s="23">
        <f t="shared" si="3"/>
        <v>1.5</v>
      </c>
      <c r="W25" s="23">
        <f t="shared" si="4"/>
        <v>0.46875</v>
      </c>
    </row>
    <row r="26" spans="1:23" ht="12.75">
      <c r="A26" s="66" t="s">
        <v>27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0</v>
      </c>
      <c r="P26" s="11">
        <v>1</v>
      </c>
      <c r="Q26" s="11">
        <v>0</v>
      </c>
      <c r="R26" s="11">
        <v>0</v>
      </c>
      <c r="S26" s="11">
        <v>0</v>
      </c>
      <c r="T26" s="28">
        <f t="shared" si="1"/>
        <v>0</v>
      </c>
      <c r="U26" s="28">
        <f t="shared" si="2"/>
        <v>2</v>
      </c>
      <c r="V26" s="23"/>
      <c r="W26" s="23"/>
    </row>
    <row r="27" spans="1:23" ht="12.75">
      <c r="A27" s="66" t="s">
        <v>28</v>
      </c>
      <c r="B27" s="11">
        <v>0</v>
      </c>
      <c r="C27" s="11">
        <v>2</v>
      </c>
      <c r="D27" s="11">
        <v>1</v>
      </c>
      <c r="E27" s="11">
        <v>0</v>
      </c>
      <c r="F27" s="11">
        <v>0</v>
      </c>
      <c r="G27" s="11">
        <v>1</v>
      </c>
      <c r="H27" s="11">
        <v>0</v>
      </c>
      <c r="I27" s="11">
        <v>3</v>
      </c>
      <c r="J27" s="11">
        <v>1</v>
      </c>
      <c r="K27" s="11">
        <v>1</v>
      </c>
      <c r="L27" s="11">
        <v>2</v>
      </c>
      <c r="M27" s="11">
        <v>1</v>
      </c>
      <c r="N27" s="11">
        <v>3</v>
      </c>
      <c r="O27" s="11">
        <v>3</v>
      </c>
      <c r="P27" s="11">
        <v>0</v>
      </c>
      <c r="Q27" s="11">
        <v>1</v>
      </c>
      <c r="R27" s="11">
        <v>3</v>
      </c>
      <c r="S27" s="11">
        <v>0</v>
      </c>
      <c r="T27" s="28">
        <f t="shared" si="1"/>
        <v>12</v>
      </c>
      <c r="U27" s="28">
        <f t="shared" si="2"/>
        <v>10</v>
      </c>
      <c r="V27" s="23">
        <f t="shared" si="3"/>
        <v>-1</v>
      </c>
      <c r="W27" s="23">
        <f t="shared" si="4"/>
        <v>1.5</v>
      </c>
    </row>
    <row r="28" spans="1:23" ht="12.75">
      <c r="A28" s="66" t="s">
        <v>29</v>
      </c>
      <c r="B28" s="11">
        <v>1</v>
      </c>
      <c r="C28" s="11">
        <v>1</v>
      </c>
      <c r="D28" s="11">
        <v>0</v>
      </c>
      <c r="E28" s="11">
        <v>2</v>
      </c>
      <c r="F28" s="11">
        <v>0</v>
      </c>
      <c r="G28" s="11">
        <v>2</v>
      </c>
      <c r="H28" s="11">
        <v>1</v>
      </c>
      <c r="I28" s="11">
        <v>3</v>
      </c>
      <c r="J28" s="11">
        <v>0</v>
      </c>
      <c r="K28" s="11">
        <v>0</v>
      </c>
      <c r="L28" s="11">
        <v>1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</v>
      </c>
      <c r="T28" s="28">
        <f t="shared" si="1"/>
        <v>12</v>
      </c>
      <c r="U28" s="28">
        <f t="shared" si="2"/>
        <v>1</v>
      </c>
      <c r="V28" s="23">
        <f t="shared" si="3"/>
        <v>-0.5</v>
      </c>
      <c r="W28" s="23">
        <f t="shared" si="4"/>
        <v>-0.8333333333333334</v>
      </c>
    </row>
    <row r="29" spans="1:23" ht="12.75">
      <c r="A29" s="66" t="s">
        <v>30</v>
      </c>
      <c r="B29" s="11">
        <v>2</v>
      </c>
      <c r="C29" s="11">
        <v>6</v>
      </c>
      <c r="D29" s="11">
        <v>2</v>
      </c>
      <c r="E29" s="11">
        <v>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28">
        <f t="shared" si="1"/>
        <v>12</v>
      </c>
      <c r="U29" s="28">
        <f t="shared" si="2"/>
        <v>0</v>
      </c>
      <c r="V29" s="23"/>
      <c r="W29" s="23"/>
    </row>
    <row r="30" spans="1:23" ht="12.75">
      <c r="A30" s="66" t="s">
        <v>31</v>
      </c>
      <c r="B30" s="11">
        <v>1</v>
      </c>
      <c r="C30" s="11">
        <v>1</v>
      </c>
      <c r="D30" s="11">
        <v>0</v>
      </c>
      <c r="E30" s="11">
        <v>2</v>
      </c>
      <c r="F30" s="11">
        <v>2</v>
      </c>
      <c r="G30" s="11">
        <v>0</v>
      </c>
      <c r="H30" s="11">
        <v>1</v>
      </c>
      <c r="I30" s="11">
        <v>1</v>
      </c>
      <c r="J30" s="11">
        <v>0</v>
      </c>
      <c r="K30" s="11">
        <v>1</v>
      </c>
      <c r="L30" s="11">
        <v>0</v>
      </c>
      <c r="M30" s="11">
        <v>3</v>
      </c>
      <c r="N30" s="11">
        <v>2</v>
      </c>
      <c r="O30" s="11">
        <v>0</v>
      </c>
      <c r="P30" s="11">
        <v>3</v>
      </c>
      <c r="Q30" s="11">
        <v>0</v>
      </c>
      <c r="R30" s="11">
        <v>2</v>
      </c>
      <c r="S30" s="11">
        <v>0</v>
      </c>
      <c r="T30" s="28">
        <f t="shared" si="1"/>
        <v>12</v>
      </c>
      <c r="U30" s="28">
        <f t="shared" si="2"/>
        <v>7</v>
      </c>
      <c r="V30" s="23"/>
      <c r="W30" s="23">
        <f t="shared" si="4"/>
        <v>0.16666666666666674</v>
      </c>
    </row>
    <row r="31" spans="1:23" ht="12.75">
      <c r="A31" s="66" t="s">
        <v>56</v>
      </c>
      <c r="B31" s="11">
        <v>0</v>
      </c>
      <c r="C31" s="11">
        <v>1</v>
      </c>
      <c r="D31" s="11">
        <v>0</v>
      </c>
      <c r="E31" s="11">
        <v>0</v>
      </c>
      <c r="F31" s="11">
        <v>1</v>
      </c>
      <c r="G31" s="11">
        <v>1</v>
      </c>
      <c r="H31" s="11">
        <v>3</v>
      </c>
      <c r="I31" s="11">
        <v>1</v>
      </c>
      <c r="J31" s="11">
        <v>1</v>
      </c>
      <c r="K31" s="11">
        <v>1</v>
      </c>
      <c r="L31" s="11">
        <v>3</v>
      </c>
      <c r="M31" s="11">
        <v>8</v>
      </c>
      <c r="N31" s="11">
        <v>0</v>
      </c>
      <c r="O31" s="11">
        <v>0</v>
      </c>
      <c r="P31" s="11">
        <v>2</v>
      </c>
      <c r="Q31" s="11">
        <v>30</v>
      </c>
      <c r="R31" s="11">
        <v>2</v>
      </c>
      <c r="S31" s="11">
        <v>5</v>
      </c>
      <c r="T31" s="28">
        <f t="shared" si="1"/>
        <v>20</v>
      </c>
      <c r="U31" s="28">
        <f t="shared" si="2"/>
        <v>39</v>
      </c>
      <c r="V31" s="23">
        <f t="shared" si="3"/>
        <v>4</v>
      </c>
      <c r="W31" s="23">
        <f t="shared" si="4"/>
        <v>12</v>
      </c>
    </row>
    <row r="32" spans="1:23" ht="12.75">
      <c r="A32" s="66" t="s">
        <v>47</v>
      </c>
      <c r="B32" s="11">
        <v>0</v>
      </c>
      <c r="C32" s="11">
        <v>0</v>
      </c>
      <c r="D32" s="11">
        <v>0</v>
      </c>
      <c r="E32" s="11">
        <v>0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7</v>
      </c>
      <c r="M32" s="11">
        <v>2</v>
      </c>
      <c r="N32" s="11">
        <v>0</v>
      </c>
      <c r="O32" s="11">
        <v>0</v>
      </c>
      <c r="P32" s="11">
        <v>0</v>
      </c>
      <c r="Q32" s="11">
        <v>0</v>
      </c>
      <c r="R32" s="11">
        <v>1</v>
      </c>
      <c r="S32" s="11">
        <v>0</v>
      </c>
      <c r="T32" s="28">
        <f>SUM(B32:M32)</f>
        <v>11</v>
      </c>
      <c r="U32" s="28">
        <f t="shared" si="2"/>
        <v>1</v>
      </c>
      <c r="V32" s="23">
        <f t="shared" si="3"/>
        <v>-1</v>
      </c>
      <c r="W32" s="23">
        <f t="shared" si="4"/>
        <v>-0.5</v>
      </c>
    </row>
    <row r="33" spans="1:23" ht="12.75">
      <c r="A33" s="14" t="s">
        <v>91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</v>
      </c>
      <c r="T33" s="28"/>
      <c r="U33" s="28">
        <f t="shared" si="2"/>
        <v>2</v>
      </c>
      <c r="V33" s="23"/>
      <c r="W33" s="23"/>
    </row>
    <row r="34" spans="1:23" ht="12.75">
      <c r="A34" s="66" t="s">
        <v>32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28">
        <f t="shared" si="1"/>
        <v>0</v>
      </c>
      <c r="U34" s="28">
        <f t="shared" si="2"/>
        <v>1</v>
      </c>
      <c r="V34" s="23"/>
      <c r="W34" s="23"/>
    </row>
    <row r="35" spans="1:23" ht="12.75">
      <c r="A35" s="66" t="s">
        <v>33</v>
      </c>
      <c r="B35" s="11">
        <v>0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0</v>
      </c>
      <c r="K35" s="11">
        <v>0</v>
      </c>
      <c r="L35" s="11">
        <v>0</v>
      </c>
      <c r="M35" s="11">
        <v>3</v>
      </c>
      <c r="N35" s="11">
        <v>1</v>
      </c>
      <c r="O35" s="11">
        <v>0</v>
      </c>
      <c r="P35" s="11">
        <v>1</v>
      </c>
      <c r="Q35" s="11">
        <v>0</v>
      </c>
      <c r="R35" s="11">
        <v>0</v>
      </c>
      <c r="S35" s="11">
        <v>1</v>
      </c>
      <c r="T35" s="28">
        <f t="shared" si="1"/>
        <v>6</v>
      </c>
      <c r="U35" s="28">
        <f t="shared" si="2"/>
        <v>3</v>
      </c>
      <c r="V35" s="23"/>
      <c r="W35" s="23">
        <f t="shared" si="4"/>
        <v>2</v>
      </c>
    </row>
    <row r="36" spans="1:23" ht="12.75">
      <c r="A36" s="87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</sheetData>
  <mergeCells count="8">
    <mergeCell ref="A1:W1"/>
    <mergeCell ref="A2:W2"/>
    <mergeCell ref="A3:W3"/>
    <mergeCell ref="A4:W4"/>
    <mergeCell ref="A5:A6"/>
    <mergeCell ref="A36:W36"/>
    <mergeCell ref="T5:U5"/>
    <mergeCell ref="V5:W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4" sqref="A4:W4"/>
    </sheetView>
  </sheetViews>
  <sheetFormatPr defaultColWidth="11.421875" defaultRowHeight="12.75"/>
  <cols>
    <col min="1" max="1" width="16.8515625" style="0" bestFit="1" customWidth="1"/>
    <col min="2" max="2" width="4.140625" style="0" bestFit="1" customWidth="1"/>
    <col min="3" max="3" width="4.00390625" style="0" bestFit="1" customWidth="1"/>
    <col min="4" max="4" width="4.28125" style="0" bestFit="1" customWidth="1"/>
    <col min="5" max="5" width="4.140625" style="0" bestFit="1" customWidth="1"/>
    <col min="6" max="6" width="4.00390625" style="0" bestFit="1" customWidth="1"/>
    <col min="7" max="7" width="3.7109375" style="0" bestFit="1" customWidth="1"/>
    <col min="8" max="8" width="3.57421875" style="0" bestFit="1" customWidth="1"/>
    <col min="9" max="9" width="4.28125" style="0" bestFit="1" customWidth="1"/>
    <col min="10" max="10" width="4.140625" style="0" bestFit="1" customWidth="1"/>
    <col min="11" max="12" width="4.28125" style="0" bestFit="1" customWidth="1"/>
    <col min="13" max="13" width="4.00390625" style="0" bestFit="1" customWidth="1"/>
    <col min="14" max="14" width="4.140625" style="0" bestFit="1" customWidth="1"/>
    <col min="15" max="15" width="4.00390625" style="0" bestFit="1" customWidth="1"/>
    <col min="16" max="16" width="4.28125" style="0" bestFit="1" customWidth="1"/>
    <col min="17" max="17" width="4.140625" style="0" bestFit="1" customWidth="1"/>
    <col min="18" max="19" width="4.00390625" style="0" bestFit="1" customWidth="1"/>
    <col min="20" max="20" width="7.57421875" style="0" customWidth="1"/>
    <col min="21" max="21" width="8.00390625" style="0" bestFit="1" customWidth="1"/>
    <col min="22" max="22" width="5.00390625" style="0" bestFit="1" customWidth="1"/>
    <col min="23" max="23" width="9.57421875" style="0" bestFit="1" customWidth="1"/>
  </cols>
  <sheetData>
    <row r="1" spans="1:23" ht="12.75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3.5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s="8" customFormat="1" ht="12.75">
      <c r="A5" s="90" t="s">
        <v>0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 t="s">
        <v>3</v>
      </c>
      <c r="O5" s="16"/>
      <c r="P5" s="16"/>
      <c r="Q5" s="16"/>
      <c r="R5" s="16"/>
      <c r="S5" s="16"/>
      <c r="T5" s="91" t="s">
        <v>55</v>
      </c>
      <c r="U5" s="91"/>
      <c r="V5" s="92" t="s">
        <v>66</v>
      </c>
      <c r="W5" s="92"/>
    </row>
    <row r="6" spans="1:23" s="8" customFormat="1" ht="21">
      <c r="A6" s="90"/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40</v>
      </c>
      <c r="I6" s="17" t="s">
        <v>41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34</v>
      </c>
      <c r="O6" s="17" t="s">
        <v>35</v>
      </c>
      <c r="P6" s="17" t="s">
        <v>36</v>
      </c>
      <c r="Q6" s="17" t="s">
        <v>37</v>
      </c>
      <c r="R6" s="17" t="s">
        <v>38</v>
      </c>
      <c r="S6" s="17" t="s">
        <v>39</v>
      </c>
      <c r="T6" s="24" t="s">
        <v>76</v>
      </c>
      <c r="U6" s="24" t="s">
        <v>120</v>
      </c>
      <c r="V6" s="25" t="s">
        <v>114</v>
      </c>
      <c r="W6" s="24" t="s">
        <v>115</v>
      </c>
    </row>
    <row r="7" spans="1:23" ht="12.75">
      <c r="A7" s="18" t="s">
        <v>63</v>
      </c>
      <c r="B7" s="19">
        <f>SUM(B8:B14)</f>
        <v>80</v>
      </c>
      <c r="C7" s="19">
        <f aca="true" t="shared" si="0" ref="C7:Q7">SUM(C8:C14)</f>
        <v>70</v>
      </c>
      <c r="D7" s="19">
        <f t="shared" si="0"/>
        <v>61</v>
      </c>
      <c r="E7" s="19">
        <f t="shared" si="0"/>
        <v>90</v>
      </c>
      <c r="F7" s="19">
        <f t="shared" si="0"/>
        <v>59</v>
      </c>
      <c r="G7" s="19">
        <f t="shared" si="0"/>
        <v>36</v>
      </c>
      <c r="H7" s="19">
        <f t="shared" si="0"/>
        <v>71</v>
      </c>
      <c r="I7" s="19">
        <f t="shared" si="0"/>
        <v>77</v>
      </c>
      <c r="J7" s="19">
        <f t="shared" si="0"/>
        <v>67</v>
      </c>
      <c r="K7" s="19">
        <f t="shared" si="0"/>
        <v>104</v>
      </c>
      <c r="L7" s="19">
        <f t="shared" si="0"/>
        <v>82</v>
      </c>
      <c r="M7" s="19">
        <f t="shared" si="0"/>
        <v>253</v>
      </c>
      <c r="N7" s="19">
        <f t="shared" si="0"/>
        <v>90</v>
      </c>
      <c r="O7" s="19">
        <f t="shared" si="0"/>
        <v>65</v>
      </c>
      <c r="P7" s="19">
        <f t="shared" si="0"/>
        <v>126</v>
      </c>
      <c r="Q7" s="19">
        <f t="shared" si="0"/>
        <v>114</v>
      </c>
      <c r="R7" s="19">
        <f>SUM(R8:R14)</f>
        <v>148</v>
      </c>
      <c r="S7" s="19">
        <f>SUM(S8:S14)</f>
        <v>100</v>
      </c>
      <c r="T7" s="27">
        <f>SUM(T8:T14)</f>
        <v>1050</v>
      </c>
      <c r="U7" s="27">
        <f>SUM(U8:U14)</f>
        <v>643</v>
      </c>
      <c r="V7" s="23">
        <f>+R7/F7-1</f>
        <v>1.5084745762711864</v>
      </c>
      <c r="W7" s="23">
        <f>SUM(N7:R7)/SUM(B7:F7)-1</f>
        <v>0.5083333333333333</v>
      </c>
    </row>
    <row r="8" spans="1:23" ht="12.75">
      <c r="A8" s="29" t="s">
        <v>48</v>
      </c>
      <c r="B8" s="21">
        <v>4</v>
      </c>
      <c r="C8" s="21">
        <v>0</v>
      </c>
      <c r="D8" s="21">
        <v>1</v>
      </c>
      <c r="E8" s="21">
        <v>7</v>
      </c>
      <c r="F8" s="21">
        <v>1</v>
      </c>
      <c r="G8" s="21">
        <v>2</v>
      </c>
      <c r="H8" s="21">
        <v>2</v>
      </c>
      <c r="I8" s="21">
        <v>2</v>
      </c>
      <c r="J8" s="21">
        <v>2</v>
      </c>
      <c r="K8" s="21">
        <v>3</v>
      </c>
      <c r="L8" s="21">
        <v>0</v>
      </c>
      <c r="M8" s="21">
        <v>3</v>
      </c>
      <c r="N8" s="21">
        <v>4</v>
      </c>
      <c r="O8" s="21">
        <v>1</v>
      </c>
      <c r="P8" s="21">
        <v>4</v>
      </c>
      <c r="Q8" s="21">
        <v>1</v>
      </c>
      <c r="R8" s="21">
        <v>7</v>
      </c>
      <c r="S8" s="21">
        <v>2</v>
      </c>
      <c r="T8" s="28">
        <f>SUM(B8:M8)</f>
        <v>27</v>
      </c>
      <c r="U8" s="28">
        <f>SUM(N8:S8)</f>
        <v>19</v>
      </c>
      <c r="V8" s="23">
        <f>+S8/G8-1</f>
        <v>0</v>
      </c>
      <c r="W8" s="23">
        <f>SUM(N8:S8)/SUM(B8:G8)-1</f>
        <v>0.2666666666666666</v>
      </c>
    </row>
    <row r="9" spans="1:23" ht="12.75">
      <c r="A9" s="30" t="s">
        <v>14</v>
      </c>
      <c r="B9" s="21">
        <v>14</v>
      </c>
      <c r="C9" s="21">
        <v>17</v>
      </c>
      <c r="D9" s="21">
        <v>27</v>
      </c>
      <c r="E9" s="21">
        <v>27</v>
      </c>
      <c r="F9" s="21">
        <v>17</v>
      </c>
      <c r="G9" s="21">
        <v>13</v>
      </c>
      <c r="H9" s="21">
        <v>44</v>
      </c>
      <c r="I9" s="21">
        <v>48</v>
      </c>
      <c r="J9" s="21">
        <v>24</v>
      </c>
      <c r="K9" s="21">
        <v>33</v>
      </c>
      <c r="L9" s="21">
        <v>23</v>
      </c>
      <c r="M9" s="21">
        <v>139</v>
      </c>
      <c r="N9" s="21">
        <v>33</v>
      </c>
      <c r="O9" s="21">
        <v>5</v>
      </c>
      <c r="P9" s="21">
        <v>19</v>
      </c>
      <c r="Q9" s="21">
        <v>18</v>
      </c>
      <c r="R9" s="21">
        <v>42</v>
      </c>
      <c r="S9" s="21">
        <v>21</v>
      </c>
      <c r="T9" s="28">
        <f aca="true" t="shared" si="1" ref="T9:T14">SUM(B9:M9)</f>
        <v>426</v>
      </c>
      <c r="U9" s="28">
        <f aca="true" t="shared" si="2" ref="U9:U14">SUM(N9:S9)</f>
        <v>138</v>
      </c>
      <c r="V9" s="23">
        <f aca="true" t="shared" si="3" ref="V9:V14">+S9/G9-1</f>
        <v>0.6153846153846154</v>
      </c>
      <c r="W9" s="23">
        <f aca="true" t="shared" si="4" ref="W9:W14">SUM(N9:S9)/SUM(B9:G9)-1</f>
        <v>0.19999999999999996</v>
      </c>
    </row>
    <row r="10" spans="1:23" ht="12.75">
      <c r="A10" s="30" t="s">
        <v>19</v>
      </c>
      <c r="B10" s="21">
        <v>2</v>
      </c>
      <c r="C10" s="21">
        <v>7</v>
      </c>
      <c r="D10" s="21">
        <v>8</v>
      </c>
      <c r="E10" s="21">
        <v>20</v>
      </c>
      <c r="F10" s="21">
        <v>6</v>
      </c>
      <c r="G10" s="21">
        <v>3</v>
      </c>
      <c r="H10" s="21">
        <v>6</v>
      </c>
      <c r="I10" s="21">
        <v>3</v>
      </c>
      <c r="J10" s="21">
        <v>13</v>
      </c>
      <c r="K10" s="21">
        <v>5</v>
      </c>
      <c r="L10" s="21">
        <v>9</v>
      </c>
      <c r="M10" s="21">
        <v>10</v>
      </c>
      <c r="N10" s="21">
        <v>9</v>
      </c>
      <c r="O10" s="21">
        <v>11</v>
      </c>
      <c r="P10" s="21">
        <v>22</v>
      </c>
      <c r="Q10" s="21">
        <v>27</v>
      </c>
      <c r="R10" s="21">
        <v>17</v>
      </c>
      <c r="S10" s="21">
        <v>22</v>
      </c>
      <c r="T10" s="28">
        <f t="shared" si="1"/>
        <v>92</v>
      </c>
      <c r="U10" s="28">
        <f t="shared" si="2"/>
        <v>108</v>
      </c>
      <c r="V10" s="23">
        <f t="shared" si="3"/>
        <v>6.333333333333333</v>
      </c>
      <c r="W10" s="23">
        <f t="shared" si="4"/>
        <v>1.347826086956522</v>
      </c>
    </row>
    <row r="11" spans="1:23" ht="12.75">
      <c r="A11" s="30" t="s">
        <v>21</v>
      </c>
      <c r="B11" s="21">
        <v>41</v>
      </c>
      <c r="C11" s="21">
        <v>30</v>
      </c>
      <c r="D11" s="21">
        <v>18</v>
      </c>
      <c r="E11" s="21">
        <v>23</v>
      </c>
      <c r="F11" s="21">
        <v>24</v>
      </c>
      <c r="G11" s="21">
        <v>10</v>
      </c>
      <c r="H11" s="21">
        <v>18</v>
      </c>
      <c r="I11" s="21">
        <v>17</v>
      </c>
      <c r="J11" s="21">
        <v>15</v>
      </c>
      <c r="K11" s="21">
        <v>45</v>
      </c>
      <c r="L11" s="21">
        <v>32</v>
      </c>
      <c r="M11" s="21">
        <v>42</v>
      </c>
      <c r="N11" s="21">
        <v>22</v>
      </c>
      <c r="O11" s="21">
        <v>33</v>
      </c>
      <c r="P11" s="21">
        <v>70</v>
      </c>
      <c r="Q11" s="21">
        <v>45</v>
      </c>
      <c r="R11" s="21">
        <v>24</v>
      </c>
      <c r="S11" s="21">
        <v>41</v>
      </c>
      <c r="T11" s="28">
        <f t="shared" si="1"/>
        <v>315</v>
      </c>
      <c r="U11" s="28">
        <f t="shared" si="2"/>
        <v>235</v>
      </c>
      <c r="V11" s="23">
        <f t="shared" si="3"/>
        <v>3.0999999999999996</v>
      </c>
      <c r="W11" s="23">
        <f t="shared" si="4"/>
        <v>0.6095890410958904</v>
      </c>
    </row>
    <row r="12" spans="1:23" ht="12.75">
      <c r="A12" s="29" t="s">
        <v>67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3</v>
      </c>
      <c r="N12" s="21">
        <v>1</v>
      </c>
      <c r="O12" s="21">
        <v>1</v>
      </c>
      <c r="P12" s="21">
        <v>4</v>
      </c>
      <c r="Q12" s="21">
        <v>3</v>
      </c>
      <c r="R12" s="21">
        <v>2</v>
      </c>
      <c r="S12" s="21">
        <v>0</v>
      </c>
      <c r="T12" s="28">
        <f t="shared" si="1"/>
        <v>3</v>
      </c>
      <c r="U12" s="28">
        <f t="shared" si="2"/>
        <v>11</v>
      </c>
      <c r="V12" s="23"/>
      <c r="W12" s="23"/>
    </row>
    <row r="13" spans="1:23" ht="12.75">
      <c r="A13" s="30" t="s">
        <v>53</v>
      </c>
      <c r="B13" s="21">
        <v>0</v>
      </c>
      <c r="C13" s="21">
        <v>0</v>
      </c>
      <c r="D13" s="21">
        <v>2</v>
      </c>
      <c r="E13" s="21">
        <v>0</v>
      </c>
      <c r="F13" s="21">
        <v>4</v>
      </c>
      <c r="G13" s="21">
        <v>2</v>
      </c>
      <c r="H13" s="21">
        <v>0</v>
      </c>
      <c r="I13" s="21">
        <v>1</v>
      </c>
      <c r="J13" s="21">
        <v>0</v>
      </c>
      <c r="K13" s="21">
        <v>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1</v>
      </c>
      <c r="T13" s="28">
        <f t="shared" si="1"/>
        <v>13</v>
      </c>
      <c r="U13" s="28">
        <f t="shared" si="2"/>
        <v>1</v>
      </c>
      <c r="V13" s="23">
        <f t="shared" si="3"/>
        <v>-0.5</v>
      </c>
      <c r="W13" s="23">
        <f t="shared" si="4"/>
        <v>-0.875</v>
      </c>
    </row>
    <row r="14" spans="1:23" ht="12.75">
      <c r="A14" s="29" t="s">
        <v>47</v>
      </c>
      <c r="B14" s="21">
        <v>19</v>
      </c>
      <c r="C14" s="21">
        <v>16</v>
      </c>
      <c r="D14" s="21">
        <v>5</v>
      </c>
      <c r="E14" s="21">
        <v>13</v>
      </c>
      <c r="F14" s="21">
        <v>7</v>
      </c>
      <c r="G14" s="21">
        <v>6</v>
      </c>
      <c r="H14" s="21">
        <v>1</v>
      </c>
      <c r="I14" s="21">
        <v>6</v>
      </c>
      <c r="J14" s="21">
        <v>13</v>
      </c>
      <c r="K14" s="21">
        <v>14</v>
      </c>
      <c r="L14" s="21">
        <v>18</v>
      </c>
      <c r="M14" s="21">
        <v>56</v>
      </c>
      <c r="N14" s="21">
        <v>21</v>
      </c>
      <c r="O14" s="21">
        <v>14</v>
      </c>
      <c r="P14" s="21">
        <v>7</v>
      </c>
      <c r="Q14" s="21">
        <v>20</v>
      </c>
      <c r="R14" s="21">
        <v>56</v>
      </c>
      <c r="S14" s="21">
        <v>13</v>
      </c>
      <c r="T14" s="28">
        <f t="shared" si="1"/>
        <v>174</v>
      </c>
      <c r="U14" s="28">
        <f t="shared" si="2"/>
        <v>131</v>
      </c>
      <c r="V14" s="23">
        <f t="shared" si="3"/>
        <v>1.1666666666666665</v>
      </c>
      <c r="W14" s="23">
        <f t="shared" si="4"/>
        <v>0.9848484848484849</v>
      </c>
    </row>
    <row r="15" spans="1:23" ht="12.75">
      <c r="A15" s="87" t="s">
        <v>50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19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mergeCells count="8">
    <mergeCell ref="A15:W15"/>
    <mergeCell ref="A5:A6"/>
    <mergeCell ref="T5:U5"/>
    <mergeCell ref="V5:W5"/>
    <mergeCell ref="A1:W1"/>
    <mergeCell ref="A2:W2"/>
    <mergeCell ref="A3:W3"/>
    <mergeCell ref="A4:W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zoomScale="75" zoomScaleNormal="75" workbookViewId="0" topLeftCell="A4">
      <selection activeCell="B35" sqref="B35"/>
    </sheetView>
  </sheetViews>
  <sheetFormatPr defaultColWidth="11.421875" defaultRowHeight="12.75"/>
  <cols>
    <col min="1" max="1" width="17.28125" style="0" bestFit="1" customWidth="1"/>
    <col min="2" max="2" width="33.7109375" style="0" bestFit="1" customWidth="1"/>
    <col min="3" max="3" width="4.140625" style="0" bestFit="1" customWidth="1"/>
    <col min="4" max="4" width="4.00390625" style="0" customWidth="1"/>
    <col min="5" max="5" width="4.28125" style="0" bestFit="1" customWidth="1"/>
    <col min="6" max="6" width="4.140625" style="0" bestFit="1" customWidth="1"/>
    <col min="7" max="7" width="4.00390625" style="0" bestFit="1" customWidth="1"/>
    <col min="8" max="8" width="3.7109375" style="0" bestFit="1" customWidth="1"/>
    <col min="9" max="9" width="3.57421875" style="0" bestFit="1" customWidth="1"/>
    <col min="10" max="10" width="4.28125" style="0" bestFit="1" customWidth="1"/>
    <col min="11" max="11" width="4.140625" style="0" bestFit="1" customWidth="1"/>
    <col min="12" max="13" width="4.28125" style="0" bestFit="1" customWidth="1"/>
    <col min="14" max="14" width="3.57421875" style="0" bestFit="1" customWidth="1"/>
    <col min="15" max="15" width="4.140625" style="0" bestFit="1" customWidth="1"/>
    <col min="16" max="16" width="4.00390625" style="0" customWidth="1"/>
    <col min="17" max="17" width="4.28125" style="0" bestFit="1" customWidth="1"/>
    <col min="18" max="18" width="4.140625" style="0" bestFit="1" customWidth="1"/>
    <col min="19" max="20" width="4.00390625" style="0" customWidth="1"/>
    <col min="21" max="21" width="7.28125" style="0" customWidth="1"/>
    <col min="22" max="22" width="7.7109375" style="0" customWidth="1"/>
    <col min="23" max="16384" width="8.8515625" style="0" customWidth="1"/>
  </cols>
  <sheetData>
    <row r="1" spans="1:22" ht="12.75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5" customFormat="1" ht="15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13.5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8" customFormat="1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5.75" customHeight="1">
      <c r="A5" s="95" t="s">
        <v>0</v>
      </c>
      <c r="B5" s="95" t="s">
        <v>1</v>
      </c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3</v>
      </c>
      <c r="P5" s="9"/>
      <c r="Q5" s="9"/>
      <c r="R5" s="9"/>
      <c r="S5" s="9"/>
      <c r="T5" s="9"/>
      <c r="U5" s="88" t="s">
        <v>55</v>
      </c>
      <c r="V5" s="88"/>
    </row>
    <row r="6" spans="1:22" s="6" customFormat="1" ht="21" customHeight="1">
      <c r="A6" s="96"/>
      <c r="B6" s="96"/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0" t="s">
        <v>39</v>
      </c>
      <c r="I6" s="10" t="s">
        <v>40</v>
      </c>
      <c r="J6" s="10" t="s">
        <v>41</v>
      </c>
      <c r="K6" s="10" t="s">
        <v>42</v>
      </c>
      <c r="L6" s="10" t="s">
        <v>43</v>
      </c>
      <c r="M6" s="10" t="s">
        <v>44</v>
      </c>
      <c r="N6" s="10" t="s">
        <v>45</v>
      </c>
      <c r="O6" s="10" t="s">
        <v>34</v>
      </c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39</v>
      </c>
      <c r="U6" s="24" t="s">
        <v>76</v>
      </c>
      <c r="V6" s="24" t="s">
        <v>113</v>
      </c>
    </row>
    <row r="7" spans="1:22" ht="15" customHeight="1">
      <c r="A7" s="67" t="s">
        <v>4</v>
      </c>
      <c r="B7" s="21" t="s">
        <v>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11">
        <f>SUM(C7:N7)</f>
        <v>1</v>
      </c>
      <c r="V7" s="11">
        <f>SUM(O7:T7)</f>
        <v>0</v>
      </c>
    </row>
    <row r="8" spans="1:22" ht="15" customHeight="1">
      <c r="A8" s="68"/>
      <c r="B8" s="21" t="s">
        <v>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2</v>
      </c>
      <c r="K8" s="21">
        <v>0</v>
      </c>
      <c r="L8" s="21">
        <v>1</v>
      </c>
      <c r="M8" s="21">
        <v>0</v>
      </c>
      <c r="N8" s="21">
        <v>1</v>
      </c>
      <c r="O8" s="21">
        <v>1</v>
      </c>
      <c r="P8" s="21">
        <v>0</v>
      </c>
      <c r="Q8" s="21">
        <v>0</v>
      </c>
      <c r="R8" s="21">
        <v>1</v>
      </c>
      <c r="S8" s="21">
        <v>0</v>
      </c>
      <c r="T8" s="21">
        <v>0</v>
      </c>
      <c r="U8" s="11">
        <f aca="true" t="shared" si="0" ref="U8:U71">SUM(C8:N8)</f>
        <v>4</v>
      </c>
      <c r="V8" s="11">
        <f aca="true" t="shared" si="1" ref="V8:V71">SUM(O8:T8)</f>
        <v>2</v>
      </c>
    </row>
    <row r="9" spans="1:22" ht="15" customHeight="1">
      <c r="A9" s="68"/>
      <c r="B9" s="21" t="s">
        <v>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</v>
      </c>
      <c r="I9" s="21">
        <v>0</v>
      </c>
      <c r="J9" s="21">
        <v>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11">
        <f t="shared" si="0"/>
        <v>2</v>
      </c>
      <c r="V9" s="11">
        <f t="shared" si="1"/>
        <v>0</v>
      </c>
    </row>
    <row r="10" spans="1:22" ht="15" customHeight="1">
      <c r="A10" s="69"/>
      <c r="B10" s="21" t="s"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11">
        <f t="shared" si="0"/>
        <v>1</v>
      </c>
      <c r="V10" s="11">
        <f t="shared" si="1"/>
        <v>0</v>
      </c>
    </row>
    <row r="11" spans="1:22" ht="15" customHeight="1">
      <c r="A11" s="70" t="s">
        <v>48</v>
      </c>
      <c r="B11" s="21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11">
        <f t="shared" si="0"/>
        <v>1</v>
      </c>
      <c r="V11" s="11">
        <f t="shared" si="1"/>
        <v>0</v>
      </c>
    </row>
    <row r="12" spans="1:22" ht="15" customHeight="1">
      <c r="A12" s="71" t="s">
        <v>49</v>
      </c>
      <c r="B12" s="21" t="s">
        <v>5</v>
      </c>
      <c r="C12" s="21">
        <v>1</v>
      </c>
      <c r="D12" s="21">
        <v>5</v>
      </c>
      <c r="E12" s="21">
        <v>2</v>
      </c>
      <c r="F12" s="21">
        <v>0</v>
      </c>
      <c r="G12" s="21">
        <v>21</v>
      </c>
      <c r="H12" s="21">
        <v>29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2</v>
      </c>
      <c r="O12" s="21">
        <v>5</v>
      </c>
      <c r="P12" s="21">
        <v>1</v>
      </c>
      <c r="Q12" s="21">
        <v>12</v>
      </c>
      <c r="R12" s="21">
        <v>3</v>
      </c>
      <c r="S12" s="21">
        <v>0</v>
      </c>
      <c r="T12" s="21">
        <v>2</v>
      </c>
      <c r="U12" s="11">
        <f t="shared" si="0"/>
        <v>61</v>
      </c>
      <c r="V12" s="11">
        <f t="shared" si="1"/>
        <v>23</v>
      </c>
    </row>
    <row r="13" spans="1:22" ht="15" customHeight="1">
      <c r="A13" s="68"/>
      <c r="B13" s="21" t="s">
        <v>6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1</v>
      </c>
      <c r="M13" s="21">
        <v>0</v>
      </c>
      <c r="N13" s="21">
        <v>2</v>
      </c>
      <c r="O13" s="21">
        <v>0</v>
      </c>
      <c r="P13" s="21">
        <v>1</v>
      </c>
      <c r="Q13" s="21">
        <v>10</v>
      </c>
      <c r="R13" s="21">
        <v>0</v>
      </c>
      <c r="S13" s="21">
        <v>1</v>
      </c>
      <c r="T13" s="21">
        <v>1</v>
      </c>
      <c r="U13" s="11">
        <f t="shared" si="0"/>
        <v>5</v>
      </c>
      <c r="V13" s="11">
        <f t="shared" si="1"/>
        <v>13</v>
      </c>
    </row>
    <row r="14" spans="1:22" ht="15" customHeight="1">
      <c r="A14" s="68"/>
      <c r="B14" s="21" t="s">
        <v>7</v>
      </c>
      <c r="C14" s="21">
        <v>0</v>
      </c>
      <c r="D14" s="21">
        <v>1</v>
      </c>
      <c r="E14" s="21">
        <v>10</v>
      </c>
      <c r="F14" s="21">
        <v>1</v>
      </c>
      <c r="G14" s="21">
        <v>1</v>
      </c>
      <c r="H14" s="21">
        <v>2</v>
      </c>
      <c r="I14" s="21">
        <v>0</v>
      </c>
      <c r="J14" s="21">
        <v>3</v>
      </c>
      <c r="K14" s="21">
        <v>0</v>
      </c>
      <c r="L14" s="21">
        <v>2</v>
      </c>
      <c r="M14" s="21">
        <v>0</v>
      </c>
      <c r="N14" s="21">
        <v>0</v>
      </c>
      <c r="O14" s="21">
        <v>0</v>
      </c>
      <c r="P14" s="21">
        <v>0</v>
      </c>
      <c r="Q14" s="21">
        <v>6</v>
      </c>
      <c r="R14" s="21">
        <v>1</v>
      </c>
      <c r="S14" s="21">
        <v>0</v>
      </c>
      <c r="T14" s="21">
        <v>0</v>
      </c>
      <c r="U14" s="11">
        <f t="shared" si="0"/>
        <v>20</v>
      </c>
      <c r="V14" s="11">
        <f t="shared" si="1"/>
        <v>7</v>
      </c>
    </row>
    <row r="15" spans="1:22" ht="15" customHeight="1">
      <c r="A15" s="68"/>
      <c r="B15" s="21" t="s">
        <v>8</v>
      </c>
      <c r="C15" s="21">
        <v>0</v>
      </c>
      <c r="D15" s="21">
        <v>2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11">
        <f t="shared" si="0"/>
        <v>4</v>
      </c>
      <c r="V15" s="11">
        <f t="shared" si="1"/>
        <v>0</v>
      </c>
    </row>
    <row r="16" spans="1:22" ht="15" customHeight="1">
      <c r="A16" s="68"/>
      <c r="B16" s="21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1</v>
      </c>
      <c r="K16" s="21">
        <v>0</v>
      </c>
      <c r="L16" s="21">
        <v>2</v>
      </c>
      <c r="M16" s="21">
        <v>0</v>
      </c>
      <c r="N16" s="21">
        <v>0</v>
      </c>
      <c r="O16" s="21">
        <v>1</v>
      </c>
      <c r="P16" s="21">
        <v>1</v>
      </c>
      <c r="Q16" s="21">
        <v>1</v>
      </c>
      <c r="R16" s="21">
        <v>0</v>
      </c>
      <c r="S16" s="21">
        <v>0</v>
      </c>
      <c r="T16" s="21">
        <v>0</v>
      </c>
      <c r="U16" s="11">
        <f t="shared" si="0"/>
        <v>4</v>
      </c>
      <c r="V16" s="11">
        <f t="shared" si="1"/>
        <v>3</v>
      </c>
    </row>
    <row r="17" spans="1:22" ht="15" customHeight="1">
      <c r="A17" s="68"/>
      <c r="B17" s="21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11">
        <f t="shared" si="0"/>
        <v>1</v>
      </c>
      <c r="V17" s="11">
        <f t="shared" si="1"/>
        <v>0</v>
      </c>
    </row>
    <row r="18" spans="1:22" ht="15" customHeight="1">
      <c r="A18" s="68"/>
      <c r="B18" s="21" t="s">
        <v>11</v>
      </c>
      <c r="C18" s="21">
        <v>0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11">
        <f t="shared" si="0"/>
        <v>2</v>
      </c>
      <c r="V18" s="11">
        <f t="shared" si="1"/>
        <v>0</v>
      </c>
    </row>
    <row r="19" spans="1:22" ht="15" customHeight="1">
      <c r="A19" s="69"/>
      <c r="B19" s="21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11">
        <f t="shared" si="0"/>
        <v>1</v>
      </c>
      <c r="V19" s="11">
        <f t="shared" si="1"/>
        <v>0</v>
      </c>
    </row>
    <row r="20" spans="1:22" ht="15" customHeight="1">
      <c r="A20" s="67" t="s">
        <v>13</v>
      </c>
      <c r="B20" s="21" t="s">
        <v>5</v>
      </c>
      <c r="C20" s="21">
        <v>4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11">
        <f t="shared" si="0"/>
        <v>7</v>
      </c>
      <c r="V20" s="11">
        <f t="shared" si="1"/>
        <v>2</v>
      </c>
    </row>
    <row r="21" spans="1:22" ht="15" customHeight="1">
      <c r="A21" s="68"/>
      <c r="B21" s="21" t="s">
        <v>6</v>
      </c>
      <c r="C21" s="21">
        <v>1</v>
      </c>
      <c r="D21" s="21">
        <v>2</v>
      </c>
      <c r="E21" s="21">
        <v>0</v>
      </c>
      <c r="F21" s="21">
        <v>3</v>
      </c>
      <c r="G21" s="21">
        <v>1</v>
      </c>
      <c r="H21" s="21">
        <v>0</v>
      </c>
      <c r="I21" s="21">
        <v>0</v>
      </c>
      <c r="J21" s="21">
        <v>1</v>
      </c>
      <c r="K21" s="21">
        <v>0</v>
      </c>
      <c r="L21" s="21">
        <v>0</v>
      </c>
      <c r="M21" s="21">
        <v>1</v>
      </c>
      <c r="N21" s="21">
        <v>1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11">
        <f t="shared" si="0"/>
        <v>10</v>
      </c>
      <c r="V21" s="11">
        <f t="shared" si="1"/>
        <v>0</v>
      </c>
    </row>
    <row r="22" spans="1:22" ht="15" customHeight="1">
      <c r="A22" s="68"/>
      <c r="B22" s="21" t="s">
        <v>7</v>
      </c>
      <c r="C22" s="21">
        <v>0</v>
      </c>
      <c r="D22" s="21">
        <v>0</v>
      </c>
      <c r="E22" s="21">
        <v>0</v>
      </c>
      <c r="F22" s="21">
        <v>6</v>
      </c>
      <c r="G22" s="21">
        <v>1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11">
        <f t="shared" si="0"/>
        <v>8</v>
      </c>
      <c r="V22" s="11">
        <f t="shared" si="1"/>
        <v>0</v>
      </c>
    </row>
    <row r="23" spans="1:22" ht="15" customHeight="1">
      <c r="A23" s="68"/>
      <c r="B23" s="21" t="s">
        <v>9</v>
      </c>
      <c r="C23" s="21">
        <v>2</v>
      </c>
      <c r="D23" s="21">
        <v>3</v>
      </c>
      <c r="E23" s="21">
        <v>2</v>
      </c>
      <c r="F23" s="21">
        <v>4</v>
      </c>
      <c r="G23" s="21">
        <v>1</v>
      </c>
      <c r="H23" s="21">
        <v>0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11">
        <f t="shared" si="0"/>
        <v>15</v>
      </c>
      <c r="V23" s="11">
        <f t="shared" si="1"/>
        <v>1</v>
      </c>
    </row>
    <row r="24" spans="1:22" ht="15" customHeight="1">
      <c r="A24" s="69"/>
      <c r="B24" s="21" t="s">
        <v>10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11">
        <f t="shared" si="0"/>
        <v>0</v>
      </c>
      <c r="V24" s="11">
        <f t="shared" si="1"/>
        <v>1</v>
      </c>
    </row>
    <row r="25" spans="1:22" ht="15" customHeight="1">
      <c r="A25" s="67" t="s">
        <v>14</v>
      </c>
      <c r="B25" s="21" t="s">
        <v>5</v>
      </c>
      <c r="C25" s="21">
        <v>0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1</v>
      </c>
      <c r="R25" s="21">
        <v>0</v>
      </c>
      <c r="S25" s="21">
        <v>0</v>
      </c>
      <c r="T25" s="21">
        <v>0</v>
      </c>
      <c r="U25" s="11">
        <f t="shared" si="0"/>
        <v>3</v>
      </c>
      <c r="V25" s="11">
        <f t="shared" si="1"/>
        <v>2</v>
      </c>
    </row>
    <row r="26" spans="1:22" ht="15" customHeight="1">
      <c r="A26" s="68"/>
      <c r="B26" s="21" t="s">
        <v>6</v>
      </c>
      <c r="C26" s="21">
        <v>0</v>
      </c>
      <c r="D26" s="21">
        <v>2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1</v>
      </c>
      <c r="R26" s="21">
        <v>3</v>
      </c>
      <c r="S26" s="21">
        <v>3</v>
      </c>
      <c r="T26" s="21">
        <v>0</v>
      </c>
      <c r="U26" s="11">
        <f t="shared" si="0"/>
        <v>3</v>
      </c>
      <c r="V26" s="11">
        <f t="shared" si="1"/>
        <v>11</v>
      </c>
    </row>
    <row r="27" spans="1:22" ht="15" customHeight="1">
      <c r="A27" s="68"/>
      <c r="B27" s="21" t="s">
        <v>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</v>
      </c>
      <c r="K27" s="21">
        <v>0</v>
      </c>
      <c r="L27" s="21">
        <v>1</v>
      </c>
      <c r="M27" s="21">
        <v>0</v>
      </c>
      <c r="N27" s="21">
        <v>1</v>
      </c>
      <c r="O27" s="21">
        <v>0</v>
      </c>
      <c r="P27" s="21">
        <v>3</v>
      </c>
      <c r="Q27" s="21">
        <v>0</v>
      </c>
      <c r="R27" s="21">
        <v>0</v>
      </c>
      <c r="S27" s="21">
        <v>0</v>
      </c>
      <c r="T27" s="21">
        <v>0</v>
      </c>
      <c r="U27" s="11">
        <f t="shared" si="0"/>
        <v>3</v>
      </c>
      <c r="V27" s="11">
        <f t="shared" si="1"/>
        <v>3</v>
      </c>
    </row>
    <row r="28" spans="1:22" ht="15" customHeight="1">
      <c r="A28" s="68"/>
      <c r="B28" s="21" t="s">
        <v>8</v>
      </c>
      <c r="C28" s="21">
        <v>0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2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11">
        <f t="shared" si="0"/>
        <v>5</v>
      </c>
      <c r="V28" s="11">
        <f t="shared" si="1"/>
        <v>0</v>
      </c>
    </row>
    <row r="29" spans="1:22" ht="15" customHeight="1">
      <c r="A29" s="68"/>
      <c r="B29" s="21" t="s">
        <v>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1</v>
      </c>
      <c r="I29" s="21">
        <v>4</v>
      </c>
      <c r="J29" s="21">
        <v>3</v>
      </c>
      <c r="K29" s="21">
        <v>2</v>
      </c>
      <c r="L29" s="21">
        <v>4</v>
      </c>
      <c r="M29" s="21">
        <v>2</v>
      </c>
      <c r="N29" s="21">
        <v>5</v>
      </c>
      <c r="O29" s="21">
        <v>1</v>
      </c>
      <c r="P29" s="21">
        <v>0</v>
      </c>
      <c r="Q29" s="21">
        <v>0</v>
      </c>
      <c r="R29" s="21">
        <v>1</v>
      </c>
      <c r="S29" s="21">
        <v>0</v>
      </c>
      <c r="T29" s="21">
        <v>1</v>
      </c>
      <c r="U29" s="11">
        <f t="shared" si="0"/>
        <v>21</v>
      </c>
      <c r="V29" s="11">
        <f t="shared" si="1"/>
        <v>3</v>
      </c>
    </row>
    <row r="30" spans="1:22" ht="15" customHeight="1">
      <c r="A30" s="68"/>
      <c r="B30" s="21" t="s">
        <v>10</v>
      </c>
      <c r="C30" s="21">
        <v>0</v>
      </c>
      <c r="D30" s="21">
        <v>1</v>
      </c>
      <c r="E30" s="21">
        <v>0</v>
      </c>
      <c r="F30" s="21">
        <v>0</v>
      </c>
      <c r="G30" s="21">
        <v>1</v>
      </c>
      <c r="H30" s="21">
        <v>1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1</v>
      </c>
      <c r="S30" s="21">
        <v>0</v>
      </c>
      <c r="T30" s="21">
        <v>0</v>
      </c>
      <c r="U30" s="11">
        <f t="shared" si="0"/>
        <v>4</v>
      </c>
      <c r="V30" s="11">
        <f t="shared" si="1"/>
        <v>2</v>
      </c>
    </row>
    <row r="31" spans="1:22" ht="15" customHeight="1">
      <c r="A31" s="69"/>
      <c r="B31" s="21" t="s">
        <v>12</v>
      </c>
      <c r="C31" s="21">
        <v>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11">
        <f t="shared" si="0"/>
        <v>1</v>
      </c>
      <c r="V31" s="11">
        <f t="shared" si="1"/>
        <v>1</v>
      </c>
    </row>
    <row r="32" spans="1:22" ht="15" customHeight="1">
      <c r="A32" s="67" t="s">
        <v>15</v>
      </c>
      <c r="B32" s="21" t="s">
        <v>5</v>
      </c>
      <c r="C32" s="21">
        <v>0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11">
        <f t="shared" si="0"/>
        <v>1</v>
      </c>
      <c r="V32" s="11">
        <f t="shared" si="1"/>
        <v>1</v>
      </c>
    </row>
    <row r="33" spans="1:22" ht="15" customHeight="1">
      <c r="A33" s="68"/>
      <c r="B33" s="21" t="s">
        <v>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11">
        <f t="shared" si="0"/>
        <v>1</v>
      </c>
      <c r="V33" s="11">
        <f t="shared" si="1"/>
        <v>0</v>
      </c>
    </row>
    <row r="34" spans="1:22" ht="15" customHeight="1">
      <c r="A34" s="69"/>
      <c r="B34" s="21" t="s">
        <v>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1</v>
      </c>
      <c r="Q34" s="21">
        <v>0</v>
      </c>
      <c r="R34" s="21">
        <v>0</v>
      </c>
      <c r="S34" s="21">
        <v>1</v>
      </c>
      <c r="T34" s="21">
        <v>0</v>
      </c>
      <c r="U34" s="11">
        <f t="shared" si="0"/>
        <v>1</v>
      </c>
      <c r="V34" s="11">
        <f t="shared" si="1"/>
        <v>3</v>
      </c>
    </row>
    <row r="35" spans="1:22" ht="15" customHeight="1">
      <c r="A35" s="67" t="s">
        <v>16</v>
      </c>
      <c r="B35" s="21" t="s">
        <v>5</v>
      </c>
      <c r="C35" s="21">
        <v>2</v>
      </c>
      <c r="D35" s="21">
        <v>3</v>
      </c>
      <c r="E35" s="21">
        <v>1</v>
      </c>
      <c r="F35" s="21">
        <v>1</v>
      </c>
      <c r="G35" s="21">
        <v>0</v>
      </c>
      <c r="H35" s="21">
        <v>0</v>
      </c>
      <c r="I35" s="21">
        <v>1</v>
      </c>
      <c r="J35" s="21">
        <v>0</v>
      </c>
      <c r="K35" s="21">
        <v>1</v>
      </c>
      <c r="L35" s="21">
        <v>0</v>
      </c>
      <c r="M35" s="21">
        <v>2</v>
      </c>
      <c r="N35" s="21">
        <v>1</v>
      </c>
      <c r="O35" s="21">
        <v>0</v>
      </c>
      <c r="P35" s="21">
        <v>0</v>
      </c>
      <c r="Q35" s="21">
        <v>0</v>
      </c>
      <c r="R35" s="21">
        <v>7</v>
      </c>
      <c r="S35" s="21">
        <v>2</v>
      </c>
      <c r="T35" s="21">
        <v>2</v>
      </c>
      <c r="U35" s="11">
        <f t="shared" si="0"/>
        <v>12</v>
      </c>
      <c r="V35" s="11">
        <f t="shared" si="1"/>
        <v>11</v>
      </c>
    </row>
    <row r="36" spans="1:22" ht="15" customHeight="1">
      <c r="A36" s="68"/>
      <c r="B36" s="21" t="s">
        <v>6</v>
      </c>
      <c r="C36" s="21">
        <v>1</v>
      </c>
      <c r="D36" s="21">
        <v>2</v>
      </c>
      <c r="E36" s="21">
        <v>1</v>
      </c>
      <c r="F36" s="21">
        <v>3</v>
      </c>
      <c r="G36" s="21">
        <v>0</v>
      </c>
      <c r="H36" s="21">
        <v>2</v>
      </c>
      <c r="I36" s="21">
        <v>0</v>
      </c>
      <c r="J36" s="21">
        <v>1</v>
      </c>
      <c r="K36" s="21">
        <v>1</v>
      </c>
      <c r="L36" s="21">
        <v>1</v>
      </c>
      <c r="M36" s="21">
        <v>1</v>
      </c>
      <c r="N36" s="21">
        <v>4</v>
      </c>
      <c r="O36" s="21">
        <v>2</v>
      </c>
      <c r="P36" s="21">
        <v>0</v>
      </c>
      <c r="Q36" s="21">
        <v>3</v>
      </c>
      <c r="R36" s="21">
        <v>8</v>
      </c>
      <c r="S36" s="21">
        <v>4</v>
      </c>
      <c r="T36" s="21">
        <v>7</v>
      </c>
      <c r="U36" s="11">
        <f t="shared" si="0"/>
        <v>17</v>
      </c>
      <c r="V36" s="11">
        <f t="shared" si="1"/>
        <v>24</v>
      </c>
    </row>
    <row r="37" spans="1:22" ht="15" customHeight="1">
      <c r="A37" s="68"/>
      <c r="B37" s="21" t="s">
        <v>7</v>
      </c>
      <c r="C37" s="21">
        <v>3</v>
      </c>
      <c r="D37" s="21">
        <v>1</v>
      </c>
      <c r="E37" s="21">
        <v>1</v>
      </c>
      <c r="F37" s="21">
        <v>85</v>
      </c>
      <c r="G37" s="21">
        <v>0</v>
      </c>
      <c r="H37" s="21">
        <v>1</v>
      </c>
      <c r="I37" s="21">
        <v>8</v>
      </c>
      <c r="J37" s="21">
        <v>1</v>
      </c>
      <c r="K37" s="21">
        <v>2</v>
      </c>
      <c r="L37" s="21">
        <v>1</v>
      </c>
      <c r="M37" s="21">
        <v>5</v>
      </c>
      <c r="N37" s="21">
        <v>7</v>
      </c>
      <c r="O37" s="21">
        <v>2</v>
      </c>
      <c r="P37" s="21">
        <v>0</v>
      </c>
      <c r="Q37" s="21">
        <v>1</v>
      </c>
      <c r="R37" s="21">
        <v>7</v>
      </c>
      <c r="S37" s="21">
        <v>0</v>
      </c>
      <c r="T37" s="21">
        <v>6</v>
      </c>
      <c r="U37" s="11">
        <f t="shared" si="0"/>
        <v>115</v>
      </c>
      <c r="V37" s="11">
        <f t="shared" si="1"/>
        <v>16</v>
      </c>
    </row>
    <row r="38" spans="1:22" ht="15" customHeight="1">
      <c r="A38" s="68"/>
      <c r="B38" s="21" t="s">
        <v>8</v>
      </c>
      <c r="C38" s="21">
        <v>2</v>
      </c>
      <c r="D38" s="21">
        <v>0</v>
      </c>
      <c r="E38" s="21">
        <v>0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3</v>
      </c>
      <c r="S38" s="21">
        <v>0</v>
      </c>
      <c r="T38" s="21">
        <v>0</v>
      </c>
      <c r="U38" s="11">
        <f t="shared" si="0"/>
        <v>3</v>
      </c>
      <c r="V38" s="11">
        <f t="shared" si="1"/>
        <v>4</v>
      </c>
    </row>
    <row r="39" spans="1:22" ht="15" customHeight="1">
      <c r="A39" s="68"/>
      <c r="B39" s="21" t="s">
        <v>9</v>
      </c>
      <c r="C39" s="21">
        <v>1</v>
      </c>
      <c r="D39" s="21">
        <v>4</v>
      </c>
      <c r="E39" s="21">
        <v>0</v>
      </c>
      <c r="F39" s="21">
        <v>3</v>
      </c>
      <c r="G39" s="21">
        <v>0</v>
      </c>
      <c r="H39" s="21">
        <v>8</v>
      </c>
      <c r="I39" s="21">
        <v>6</v>
      </c>
      <c r="J39" s="21">
        <v>5</v>
      </c>
      <c r="K39" s="21">
        <v>5</v>
      </c>
      <c r="L39" s="21">
        <v>2</v>
      </c>
      <c r="M39" s="21">
        <v>1</v>
      </c>
      <c r="N39" s="21">
        <v>3</v>
      </c>
      <c r="O39" s="21">
        <v>3</v>
      </c>
      <c r="P39" s="21">
        <v>1</v>
      </c>
      <c r="Q39" s="21">
        <v>1</v>
      </c>
      <c r="R39" s="21">
        <v>2</v>
      </c>
      <c r="S39" s="21">
        <v>0</v>
      </c>
      <c r="T39" s="21">
        <v>1</v>
      </c>
      <c r="U39" s="11">
        <f t="shared" si="0"/>
        <v>38</v>
      </c>
      <c r="V39" s="11">
        <f t="shared" si="1"/>
        <v>8</v>
      </c>
    </row>
    <row r="40" spans="1:22" ht="15" customHeight="1">
      <c r="A40" s="68"/>
      <c r="B40" s="21" t="s">
        <v>10</v>
      </c>
      <c r="C40" s="21">
        <v>1</v>
      </c>
      <c r="D40" s="21">
        <v>0</v>
      </c>
      <c r="E40" s="21">
        <v>0</v>
      </c>
      <c r="F40" s="21">
        <v>1</v>
      </c>
      <c r="G40" s="21">
        <v>0</v>
      </c>
      <c r="H40" s="21">
        <v>2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1">
        <f t="shared" si="0"/>
        <v>5</v>
      </c>
      <c r="V40" s="11">
        <f t="shared" si="1"/>
        <v>0</v>
      </c>
    </row>
    <row r="41" spans="1:22" ht="15" customHeight="1">
      <c r="A41" s="68"/>
      <c r="B41" s="21" t="s">
        <v>11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11">
        <f t="shared" si="0"/>
        <v>1</v>
      </c>
      <c r="V41" s="11">
        <f t="shared" si="1"/>
        <v>0</v>
      </c>
    </row>
    <row r="42" spans="1:22" ht="15" customHeight="1">
      <c r="A42" s="69"/>
      <c r="B42" s="21" t="s">
        <v>12</v>
      </c>
      <c r="C42" s="21">
        <v>0</v>
      </c>
      <c r="D42" s="21">
        <v>1</v>
      </c>
      <c r="E42" s="21">
        <v>10</v>
      </c>
      <c r="F42" s="21">
        <v>1</v>
      </c>
      <c r="G42" s="21">
        <v>0</v>
      </c>
      <c r="H42" s="21">
        <v>5</v>
      </c>
      <c r="I42" s="21">
        <v>1</v>
      </c>
      <c r="J42" s="21">
        <v>8</v>
      </c>
      <c r="K42" s="21">
        <v>13</v>
      </c>
      <c r="L42" s="21">
        <v>9</v>
      </c>
      <c r="M42" s="21">
        <v>0</v>
      </c>
      <c r="N42" s="21">
        <v>0</v>
      </c>
      <c r="O42" s="21">
        <v>1</v>
      </c>
      <c r="P42" s="21">
        <v>1</v>
      </c>
      <c r="Q42" s="21">
        <v>5</v>
      </c>
      <c r="R42" s="21">
        <v>4</v>
      </c>
      <c r="S42" s="21">
        <v>0</v>
      </c>
      <c r="T42" s="21">
        <v>1</v>
      </c>
      <c r="U42" s="11">
        <f t="shared" si="0"/>
        <v>48</v>
      </c>
      <c r="V42" s="11">
        <f t="shared" si="1"/>
        <v>12</v>
      </c>
    </row>
    <row r="43" spans="1:22" ht="15" customHeight="1">
      <c r="A43" s="67" t="s">
        <v>17</v>
      </c>
      <c r="B43" s="21" t="s">
        <v>5</v>
      </c>
      <c r="C43" s="21">
        <v>0</v>
      </c>
      <c r="D43" s="21">
        <v>0</v>
      </c>
      <c r="E43" s="21">
        <v>0</v>
      </c>
      <c r="F43" s="21">
        <v>0</v>
      </c>
      <c r="G43" s="21">
        <v>4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11">
        <f t="shared" si="0"/>
        <v>5</v>
      </c>
      <c r="V43" s="11">
        <f t="shared" si="1"/>
        <v>0</v>
      </c>
    </row>
    <row r="44" spans="1:22" ht="15" customHeight="1">
      <c r="A44" s="68"/>
      <c r="B44" s="21" t="s">
        <v>6</v>
      </c>
      <c r="C44" s="21">
        <v>0</v>
      </c>
      <c r="D44" s="21">
        <v>1</v>
      </c>
      <c r="E44" s="21">
        <v>0</v>
      </c>
      <c r="F44" s="21">
        <v>1</v>
      </c>
      <c r="G44" s="21">
        <v>2</v>
      </c>
      <c r="H44" s="21">
        <v>0</v>
      </c>
      <c r="I44" s="21">
        <v>0</v>
      </c>
      <c r="J44" s="21">
        <v>1</v>
      </c>
      <c r="K44" s="21">
        <v>0</v>
      </c>
      <c r="L44" s="21">
        <v>0</v>
      </c>
      <c r="M44" s="21">
        <v>1</v>
      </c>
      <c r="N44" s="21">
        <v>2</v>
      </c>
      <c r="O44" s="21">
        <v>0</v>
      </c>
      <c r="P44" s="21">
        <v>0</v>
      </c>
      <c r="Q44" s="21">
        <v>1</v>
      </c>
      <c r="R44" s="21">
        <v>0</v>
      </c>
      <c r="S44" s="21">
        <v>0</v>
      </c>
      <c r="T44" s="21">
        <v>1</v>
      </c>
      <c r="U44" s="11">
        <f t="shared" si="0"/>
        <v>8</v>
      </c>
      <c r="V44" s="11">
        <f t="shared" si="1"/>
        <v>2</v>
      </c>
    </row>
    <row r="45" spans="1:22" ht="15" customHeight="1">
      <c r="A45" s="68"/>
      <c r="B45" s="21" t="s">
        <v>7</v>
      </c>
      <c r="C45" s="21">
        <v>0</v>
      </c>
      <c r="D45" s="21">
        <v>1</v>
      </c>
      <c r="E45" s="21">
        <v>0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1</v>
      </c>
      <c r="S45" s="21">
        <v>0</v>
      </c>
      <c r="T45" s="21">
        <v>0</v>
      </c>
      <c r="U45" s="11">
        <f t="shared" si="0"/>
        <v>2</v>
      </c>
      <c r="V45" s="11">
        <f t="shared" si="1"/>
        <v>1</v>
      </c>
    </row>
    <row r="46" spans="1:22" ht="15" customHeight="1">
      <c r="A46" s="68"/>
      <c r="B46" s="21" t="s">
        <v>9</v>
      </c>
      <c r="C46" s="21">
        <v>1</v>
      </c>
      <c r="D46" s="21">
        <v>4</v>
      </c>
      <c r="E46" s="21">
        <v>1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1</v>
      </c>
      <c r="L46" s="21">
        <v>0</v>
      </c>
      <c r="M46" s="21">
        <v>0</v>
      </c>
      <c r="N46" s="21">
        <v>1</v>
      </c>
      <c r="O46" s="21">
        <v>2</v>
      </c>
      <c r="P46" s="21">
        <v>0</v>
      </c>
      <c r="Q46" s="21">
        <v>1</v>
      </c>
      <c r="R46" s="21">
        <v>0</v>
      </c>
      <c r="S46" s="21">
        <v>0</v>
      </c>
      <c r="T46" s="21">
        <v>0</v>
      </c>
      <c r="U46" s="11">
        <f t="shared" si="0"/>
        <v>9</v>
      </c>
      <c r="V46" s="11">
        <f t="shared" si="1"/>
        <v>3</v>
      </c>
    </row>
    <row r="47" spans="1:22" ht="15" customHeight="1">
      <c r="A47" s="68"/>
      <c r="B47" s="21" t="s">
        <v>10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1">
        <f t="shared" si="0"/>
        <v>2</v>
      </c>
      <c r="V47" s="11">
        <f t="shared" si="1"/>
        <v>0</v>
      </c>
    </row>
    <row r="48" spans="1:22" ht="15" customHeight="1">
      <c r="A48" s="69"/>
      <c r="B48" s="21" t="s">
        <v>11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11">
        <f t="shared" si="0"/>
        <v>0</v>
      </c>
      <c r="V48" s="11">
        <f t="shared" si="1"/>
        <v>1</v>
      </c>
    </row>
    <row r="49" spans="1:22" ht="15" customHeight="1">
      <c r="A49" s="67" t="s">
        <v>18</v>
      </c>
      <c r="B49" s="21" t="s">
        <v>5</v>
      </c>
      <c r="C49" s="21">
        <v>4</v>
      </c>
      <c r="D49" s="21">
        <v>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11">
        <f t="shared" si="0"/>
        <v>6</v>
      </c>
      <c r="V49" s="11">
        <f t="shared" si="1"/>
        <v>0</v>
      </c>
    </row>
    <row r="50" spans="1:22" ht="15" customHeight="1">
      <c r="A50" s="68"/>
      <c r="B50" s="21" t="s">
        <v>6</v>
      </c>
      <c r="C50" s="21">
        <v>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11">
        <f t="shared" si="0"/>
        <v>2</v>
      </c>
      <c r="V50" s="11">
        <f t="shared" si="1"/>
        <v>0</v>
      </c>
    </row>
    <row r="51" spans="1:22" ht="15" customHeight="1">
      <c r="A51" s="69"/>
      <c r="B51" s="21" t="s">
        <v>10</v>
      </c>
      <c r="C51" s="21">
        <v>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11">
        <f t="shared" si="0"/>
        <v>1</v>
      </c>
      <c r="V51" s="11">
        <f t="shared" si="1"/>
        <v>0</v>
      </c>
    </row>
    <row r="52" spans="1:22" ht="15" customHeight="1">
      <c r="A52" s="67" t="s">
        <v>19</v>
      </c>
      <c r="B52" s="21" t="s">
        <v>5</v>
      </c>
      <c r="C52" s="21">
        <v>0</v>
      </c>
      <c r="D52" s="21">
        <v>0</v>
      </c>
      <c r="E52" s="21">
        <v>0</v>
      </c>
      <c r="F52" s="21">
        <v>0</v>
      </c>
      <c r="G52" s="21">
        <v>3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1</v>
      </c>
      <c r="U52" s="11">
        <f t="shared" si="0"/>
        <v>4</v>
      </c>
      <c r="V52" s="11">
        <f t="shared" si="1"/>
        <v>1</v>
      </c>
    </row>
    <row r="53" spans="1:22" ht="15" customHeight="1">
      <c r="A53" s="68"/>
      <c r="B53" s="21" t="s">
        <v>6</v>
      </c>
      <c r="C53" s="21">
        <v>0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1</v>
      </c>
      <c r="K53" s="21">
        <v>0</v>
      </c>
      <c r="L53" s="21">
        <v>0</v>
      </c>
      <c r="M53" s="21">
        <v>0</v>
      </c>
      <c r="N53" s="21">
        <v>1</v>
      </c>
      <c r="O53" s="21">
        <v>1</v>
      </c>
      <c r="P53" s="21">
        <v>0</v>
      </c>
      <c r="Q53" s="21">
        <v>0</v>
      </c>
      <c r="R53" s="21">
        <v>1</v>
      </c>
      <c r="S53" s="21">
        <v>0</v>
      </c>
      <c r="T53" s="21">
        <v>3</v>
      </c>
      <c r="U53" s="11">
        <f t="shared" si="0"/>
        <v>3</v>
      </c>
      <c r="V53" s="11">
        <f t="shared" si="1"/>
        <v>5</v>
      </c>
    </row>
    <row r="54" spans="1:22" ht="15" customHeight="1">
      <c r="A54" s="68"/>
      <c r="B54" s="21" t="s">
        <v>7</v>
      </c>
      <c r="C54" s="21">
        <v>0</v>
      </c>
      <c r="D54" s="21">
        <v>0</v>
      </c>
      <c r="E54" s="21">
        <v>0</v>
      </c>
      <c r="F54" s="21">
        <v>0</v>
      </c>
      <c r="G54" s="21">
        <v>1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1</v>
      </c>
      <c r="N54" s="21">
        <v>1</v>
      </c>
      <c r="O54" s="21">
        <v>1</v>
      </c>
      <c r="P54" s="21">
        <v>0</v>
      </c>
      <c r="Q54" s="21">
        <v>2</v>
      </c>
      <c r="R54" s="21">
        <v>0</v>
      </c>
      <c r="S54" s="21">
        <v>0</v>
      </c>
      <c r="T54" s="21">
        <v>1</v>
      </c>
      <c r="U54" s="11">
        <f t="shared" si="0"/>
        <v>3</v>
      </c>
      <c r="V54" s="11">
        <f t="shared" si="1"/>
        <v>4</v>
      </c>
    </row>
    <row r="55" spans="1:22" ht="15" customHeight="1">
      <c r="A55" s="72"/>
      <c r="B55" s="21" t="s">
        <v>8</v>
      </c>
      <c r="C55" s="21">
        <v>1</v>
      </c>
      <c r="D55" s="21">
        <v>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11">
        <f t="shared" si="0"/>
        <v>3</v>
      </c>
      <c r="V55" s="11">
        <f t="shared" si="1"/>
        <v>0</v>
      </c>
    </row>
    <row r="56" spans="1:22" ht="15" customHeight="1">
      <c r="A56" s="68"/>
      <c r="B56" s="21" t="s">
        <v>9</v>
      </c>
      <c r="C56" s="21">
        <v>0</v>
      </c>
      <c r="D56" s="21">
        <v>0</v>
      </c>
      <c r="E56" s="21">
        <v>0</v>
      </c>
      <c r="F56" s="21">
        <v>2</v>
      </c>
      <c r="G56" s="21">
        <v>1</v>
      </c>
      <c r="H56" s="21">
        <v>0</v>
      </c>
      <c r="I56" s="21">
        <v>1</v>
      </c>
      <c r="J56" s="21">
        <v>0</v>
      </c>
      <c r="K56" s="21">
        <v>0</v>
      </c>
      <c r="L56" s="21">
        <v>3</v>
      </c>
      <c r="M56" s="21">
        <v>0</v>
      </c>
      <c r="N56" s="21">
        <v>29</v>
      </c>
      <c r="O56" s="21">
        <v>4</v>
      </c>
      <c r="P56" s="21">
        <v>1</v>
      </c>
      <c r="Q56" s="21">
        <v>0</v>
      </c>
      <c r="R56" s="21">
        <v>0</v>
      </c>
      <c r="S56" s="21">
        <v>1</v>
      </c>
      <c r="T56" s="21">
        <v>1</v>
      </c>
      <c r="U56" s="11">
        <f t="shared" si="0"/>
        <v>36</v>
      </c>
      <c r="V56" s="11">
        <f t="shared" si="1"/>
        <v>7</v>
      </c>
    </row>
    <row r="57" spans="1:22" ht="15" customHeight="1">
      <c r="A57" s="68"/>
      <c r="B57" s="21" t="s">
        <v>10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8</v>
      </c>
      <c r="O57" s="21">
        <v>1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11">
        <f t="shared" si="0"/>
        <v>8</v>
      </c>
      <c r="V57" s="11">
        <f t="shared" si="1"/>
        <v>1</v>
      </c>
    </row>
    <row r="58" spans="1:22" ht="15" customHeight="1">
      <c r="A58" s="69"/>
      <c r="B58" s="21" t="s">
        <v>12</v>
      </c>
      <c r="C58" s="21">
        <v>0</v>
      </c>
      <c r="D58" s="21">
        <v>0</v>
      </c>
      <c r="E58" s="21">
        <v>0</v>
      </c>
      <c r="F58" s="21">
        <v>0</v>
      </c>
      <c r="G58" s="21">
        <v>3</v>
      </c>
      <c r="H58" s="21">
        <v>0</v>
      </c>
      <c r="I58" s="21">
        <v>0</v>
      </c>
      <c r="J58" s="21">
        <v>0</v>
      </c>
      <c r="K58" s="21">
        <v>7</v>
      </c>
      <c r="L58" s="21">
        <v>0</v>
      </c>
      <c r="M58" s="21">
        <v>0</v>
      </c>
      <c r="N58" s="21">
        <v>1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11">
        <f t="shared" si="0"/>
        <v>11</v>
      </c>
      <c r="V58" s="11">
        <f t="shared" si="1"/>
        <v>0</v>
      </c>
    </row>
    <row r="59" spans="1:22" ht="15" customHeight="1">
      <c r="A59" s="67" t="s">
        <v>20</v>
      </c>
      <c r="B59" s="21" t="s">
        <v>5</v>
      </c>
      <c r="C59" s="21">
        <v>2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3</v>
      </c>
      <c r="O59" s="21">
        <v>5</v>
      </c>
      <c r="P59" s="21">
        <v>0</v>
      </c>
      <c r="Q59" s="21">
        <v>0</v>
      </c>
      <c r="R59" s="21">
        <v>1</v>
      </c>
      <c r="S59" s="21">
        <v>0</v>
      </c>
      <c r="T59" s="21">
        <v>0</v>
      </c>
      <c r="U59" s="11">
        <f t="shared" si="0"/>
        <v>5</v>
      </c>
      <c r="V59" s="11">
        <f t="shared" si="1"/>
        <v>6</v>
      </c>
    </row>
    <row r="60" spans="1:22" ht="15" customHeight="1">
      <c r="A60" s="68"/>
      <c r="B60" s="21" t="s">
        <v>6</v>
      </c>
      <c r="C60" s="21">
        <v>2</v>
      </c>
      <c r="D60" s="21">
        <v>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1</v>
      </c>
      <c r="K60" s="21">
        <v>0</v>
      </c>
      <c r="L60" s="21">
        <v>2</v>
      </c>
      <c r="M60" s="21">
        <v>3</v>
      </c>
      <c r="N60" s="21">
        <v>6</v>
      </c>
      <c r="O60" s="21">
        <v>4</v>
      </c>
      <c r="P60" s="21">
        <v>0</v>
      </c>
      <c r="Q60" s="21">
        <v>0</v>
      </c>
      <c r="R60" s="21">
        <v>0</v>
      </c>
      <c r="S60" s="21">
        <v>4</v>
      </c>
      <c r="T60" s="21">
        <v>2</v>
      </c>
      <c r="U60" s="11">
        <f t="shared" si="0"/>
        <v>16</v>
      </c>
      <c r="V60" s="11">
        <f t="shared" si="1"/>
        <v>10</v>
      </c>
    </row>
    <row r="61" spans="1:22" ht="15" customHeight="1">
      <c r="A61" s="68"/>
      <c r="B61" s="21" t="s">
        <v>7</v>
      </c>
      <c r="C61" s="21">
        <v>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1</v>
      </c>
      <c r="K61" s="21">
        <v>6</v>
      </c>
      <c r="L61" s="21">
        <v>0</v>
      </c>
      <c r="M61" s="21">
        <v>0</v>
      </c>
      <c r="N61" s="21">
        <v>8</v>
      </c>
      <c r="O61" s="21">
        <v>5</v>
      </c>
      <c r="P61" s="21">
        <v>0</v>
      </c>
      <c r="Q61" s="21">
        <v>2</v>
      </c>
      <c r="R61" s="21">
        <v>0</v>
      </c>
      <c r="S61" s="21">
        <v>1</v>
      </c>
      <c r="T61" s="21">
        <v>1</v>
      </c>
      <c r="U61" s="11">
        <f t="shared" si="0"/>
        <v>18</v>
      </c>
      <c r="V61" s="11">
        <f t="shared" si="1"/>
        <v>9</v>
      </c>
    </row>
    <row r="62" spans="1:22" ht="15" customHeight="1">
      <c r="A62" s="68"/>
      <c r="B62" s="21" t="s">
        <v>8</v>
      </c>
      <c r="C62" s="21">
        <v>0</v>
      </c>
      <c r="D62" s="21">
        <v>0</v>
      </c>
      <c r="E62" s="21">
        <v>0</v>
      </c>
      <c r="F62" s="21">
        <v>0</v>
      </c>
      <c r="G62" s="21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11">
        <f t="shared" si="0"/>
        <v>1</v>
      </c>
      <c r="V62" s="11">
        <f t="shared" si="1"/>
        <v>1</v>
      </c>
    </row>
    <row r="63" spans="1:22" ht="15" customHeight="1">
      <c r="A63" s="68"/>
      <c r="B63" s="21" t="s">
        <v>9</v>
      </c>
      <c r="C63" s="21">
        <v>1</v>
      </c>
      <c r="D63" s="21">
        <v>1</v>
      </c>
      <c r="E63" s="21">
        <v>0</v>
      </c>
      <c r="F63" s="21">
        <v>5</v>
      </c>
      <c r="G63" s="21">
        <v>1</v>
      </c>
      <c r="H63" s="21">
        <v>5</v>
      </c>
      <c r="I63" s="21">
        <v>3</v>
      </c>
      <c r="J63" s="21">
        <v>1</v>
      </c>
      <c r="K63" s="21">
        <v>0</v>
      </c>
      <c r="L63" s="21">
        <v>1</v>
      </c>
      <c r="M63" s="21">
        <v>1</v>
      </c>
      <c r="N63" s="21">
        <v>1</v>
      </c>
      <c r="O63" s="21">
        <v>2</v>
      </c>
      <c r="P63" s="21">
        <v>0</v>
      </c>
      <c r="Q63" s="21">
        <v>0</v>
      </c>
      <c r="R63" s="21">
        <v>1</v>
      </c>
      <c r="S63" s="21">
        <v>1</v>
      </c>
      <c r="T63" s="21">
        <v>1</v>
      </c>
      <c r="U63" s="11">
        <f t="shared" si="0"/>
        <v>20</v>
      </c>
      <c r="V63" s="11">
        <f t="shared" si="1"/>
        <v>5</v>
      </c>
    </row>
    <row r="64" spans="1:22" ht="15" customHeight="1">
      <c r="A64" s="68"/>
      <c r="B64" s="21" t="s">
        <v>10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2</v>
      </c>
      <c r="I64" s="21">
        <v>1</v>
      </c>
      <c r="J64" s="21">
        <v>0</v>
      </c>
      <c r="K64" s="21">
        <v>0</v>
      </c>
      <c r="L64" s="21">
        <v>0</v>
      </c>
      <c r="M64" s="21">
        <v>0</v>
      </c>
      <c r="N64" s="21">
        <v>2</v>
      </c>
      <c r="O64" s="21">
        <v>1</v>
      </c>
      <c r="P64" s="21">
        <v>0</v>
      </c>
      <c r="Q64" s="21">
        <v>1</v>
      </c>
      <c r="R64" s="21">
        <v>0</v>
      </c>
      <c r="S64" s="21">
        <v>0</v>
      </c>
      <c r="T64" s="21">
        <v>0</v>
      </c>
      <c r="U64" s="11">
        <f t="shared" si="0"/>
        <v>5</v>
      </c>
      <c r="V64" s="11">
        <f t="shared" si="1"/>
        <v>2</v>
      </c>
    </row>
    <row r="65" spans="1:22" ht="15" customHeight="1">
      <c r="A65" s="69"/>
      <c r="B65" s="21" t="s">
        <v>12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1</v>
      </c>
      <c r="S65" s="21">
        <v>0</v>
      </c>
      <c r="T65" s="21">
        <v>0</v>
      </c>
      <c r="U65" s="11">
        <f t="shared" si="0"/>
        <v>0</v>
      </c>
      <c r="V65" s="11">
        <f t="shared" si="1"/>
        <v>1</v>
      </c>
    </row>
    <row r="66" spans="1:22" ht="15" customHeight="1">
      <c r="A66" s="67" t="s">
        <v>21</v>
      </c>
      <c r="B66" s="21" t="s">
        <v>5</v>
      </c>
      <c r="C66" s="21">
        <v>3</v>
      </c>
      <c r="D66" s="21">
        <v>7</v>
      </c>
      <c r="E66" s="21">
        <v>4</v>
      </c>
      <c r="F66" s="21">
        <v>4</v>
      </c>
      <c r="G66" s="21">
        <v>1</v>
      </c>
      <c r="H66" s="21">
        <v>5</v>
      </c>
      <c r="I66" s="21">
        <v>1</v>
      </c>
      <c r="J66" s="21">
        <v>1</v>
      </c>
      <c r="K66" s="21">
        <v>2</v>
      </c>
      <c r="L66" s="21">
        <v>5</v>
      </c>
      <c r="M66" s="21">
        <v>1</v>
      </c>
      <c r="N66" s="21">
        <v>3</v>
      </c>
      <c r="O66" s="21">
        <v>3</v>
      </c>
      <c r="P66" s="21">
        <v>2</v>
      </c>
      <c r="Q66" s="21">
        <v>3</v>
      </c>
      <c r="R66" s="21">
        <v>4</v>
      </c>
      <c r="S66" s="21">
        <v>9</v>
      </c>
      <c r="T66" s="21">
        <v>17</v>
      </c>
      <c r="U66" s="11">
        <f t="shared" si="0"/>
        <v>37</v>
      </c>
      <c r="V66" s="11">
        <f t="shared" si="1"/>
        <v>38</v>
      </c>
    </row>
    <row r="67" spans="1:22" ht="15" customHeight="1">
      <c r="A67" s="68"/>
      <c r="B67" s="21" t="s">
        <v>6</v>
      </c>
      <c r="C67" s="21">
        <v>4</v>
      </c>
      <c r="D67" s="21">
        <v>5</v>
      </c>
      <c r="E67" s="21">
        <v>0</v>
      </c>
      <c r="F67" s="21">
        <v>1</v>
      </c>
      <c r="G67" s="21">
        <v>2</v>
      </c>
      <c r="H67" s="21">
        <v>5</v>
      </c>
      <c r="I67" s="21">
        <v>2</v>
      </c>
      <c r="J67" s="21">
        <v>3</v>
      </c>
      <c r="K67" s="21">
        <v>5</v>
      </c>
      <c r="L67" s="21">
        <v>3</v>
      </c>
      <c r="M67" s="21">
        <v>0</v>
      </c>
      <c r="N67" s="21">
        <v>12</v>
      </c>
      <c r="O67" s="21">
        <v>10</v>
      </c>
      <c r="P67" s="21">
        <v>6</v>
      </c>
      <c r="Q67" s="21">
        <v>3</v>
      </c>
      <c r="R67" s="21">
        <v>10</v>
      </c>
      <c r="S67" s="21">
        <v>9</v>
      </c>
      <c r="T67" s="21">
        <v>9</v>
      </c>
      <c r="U67" s="11">
        <f t="shared" si="0"/>
        <v>42</v>
      </c>
      <c r="V67" s="11">
        <f t="shared" si="1"/>
        <v>47</v>
      </c>
    </row>
    <row r="68" spans="1:22" ht="15" customHeight="1">
      <c r="A68" s="68"/>
      <c r="B68" s="21" t="s">
        <v>7</v>
      </c>
      <c r="C68" s="21">
        <v>3</v>
      </c>
      <c r="D68" s="21">
        <v>5</v>
      </c>
      <c r="E68" s="21">
        <v>3</v>
      </c>
      <c r="F68" s="21">
        <v>6</v>
      </c>
      <c r="G68" s="21">
        <v>2</v>
      </c>
      <c r="H68" s="21">
        <v>1</v>
      </c>
      <c r="I68" s="21">
        <v>1</v>
      </c>
      <c r="J68" s="21">
        <v>0</v>
      </c>
      <c r="K68" s="21">
        <v>5</v>
      </c>
      <c r="L68" s="21">
        <v>5</v>
      </c>
      <c r="M68" s="21">
        <v>6</v>
      </c>
      <c r="N68" s="21">
        <v>10</v>
      </c>
      <c r="O68" s="21">
        <v>10</v>
      </c>
      <c r="P68" s="21">
        <v>2</v>
      </c>
      <c r="Q68" s="21">
        <v>5</v>
      </c>
      <c r="R68" s="21">
        <v>2</v>
      </c>
      <c r="S68" s="21">
        <v>7</v>
      </c>
      <c r="T68" s="21">
        <v>1</v>
      </c>
      <c r="U68" s="11">
        <f t="shared" si="0"/>
        <v>47</v>
      </c>
      <c r="V68" s="11">
        <f t="shared" si="1"/>
        <v>27</v>
      </c>
    </row>
    <row r="69" spans="1:22" ht="15" customHeight="1">
      <c r="A69" s="68"/>
      <c r="B69" s="21" t="s">
        <v>8</v>
      </c>
      <c r="C69" s="21">
        <v>4</v>
      </c>
      <c r="D69" s="21">
        <v>1</v>
      </c>
      <c r="E69" s="21">
        <v>1</v>
      </c>
      <c r="F69" s="21">
        <v>1</v>
      </c>
      <c r="G69" s="21">
        <v>0</v>
      </c>
      <c r="H69" s="21">
        <v>0</v>
      </c>
      <c r="I69" s="21">
        <v>1</v>
      </c>
      <c r="J69" s="21">
        <v>0</v>
      </c>
      <c r="K69" s="21">
        <v>3</v>
      </c>
      <c r="L69" s="21">
        <v>0</v>
      </c>
      <c r="M69" s="21">
        <v>0</v>
      </c>
      <c r="N69" s="21">
        <v>7</v>
      </c>
      <c r="O69" s="21">
        <v>2</v>
      </c>
      <c r="P69" s="21">
        <v>1</v>
      </c>
      <c r="Q69" s="21">
        <v>0</v>
      </c>
      <c r="R69" s="21">
        <v>1</v>
      </c>
      <c r="S69" s="21">
        <v>1</v>
      </c>
      <c r="T69" s="21">
        <v>2</v>
      </c>
      <c r="U69" s="11">
        <f t="shared" si="0"/>
        <v>18</v>
      </c>
      <c r="V69" s="11">
        <f t="shared" si="1"/>
        <v>7</v>
      </c>
    </row>
    <row r="70" spans="1:22" ht="15" customHeight="1">
      <c r="A70" s="68"/>
      <c r="B70" s="21" t="s">
        <v>9</v>
      </c>
      <c r="C70" s="21">
        <v>3</v>
      </c>
      <c r="D70" s="21">
        <v>3</v>
      </c>
      <c r="E70" s="21">
        <v>5</v>
      </c>
      <c r="F70" s="21">
        <v>1</v>
      </c>
      <c r="G70" s="21">
        <v>3</v>
      </c>
      <c r="H70" s="21">
        <v>5</v>
      </c>
      <c r="I70" s="21">
        <v>2</v>
      </c>
      <c r="J70" s="21">
        <v>1</v>
      </c>
      <c r="K70" s="21">
        <v>2</v>
      </c>
      <c r="L70" s="21">
        <v>8</v>
      </c>
      <c r="M70" s="21">
        <v>2</v>
      </c>
      <c r="N70" s="21">
        <v>9</v>
      </c>
      <c r="O70" s="21">
        <v>4</v>
      </c>
      <c r="P70" s="21">
        <v>4</v>
      </c>
      <c r="Q70" s="21">
        <v>2</v>
      </c>
      <c r="R70" s="21">
        <v>3</v>
      </c>
      <c r="S70" s="21">
        <v>6</v>
      </c>
      <c r="T70" s="21">
        <v>6</v>
      </c>
      <c r="U70" s="11">
        <f t="shared" si="0"/>
        <v>44</v>
      </c>
      <c r="V70" s="11">
        <f t="shared" si="1"/>
        <v>25</v>
      </c>
    </row>
    <row r="71" spans="1:22" ht="15" customHeight="1">
      <c r="A71" s="68"/>
      <c r="B71" s="21" t="s">
        <v>10</v>
      </c>
      <c r="C71" s="21">
        <v>8</v>
      </c>
      <c r="D71" s="21">
        <v>1</v>
      </c>
      <c r="E71" s="21">
        <v>1</v>
      </c>
      <c r="F71" s="21">
        <v>6</v>
      </c>
      <c r="G71" s="21">
        <v>5</v>
      </c>
      <c r="H71" s="21">
        <v>0</v>
      </c>
      <c r="I71" s="21">
        <v>2</v>
      </c>
      <c r="J71" s="21">
        <v>2</v>
      </c>
      <c r="K71" s="21">
        <v>1</v>
      </c>
      <c r="L71" s="21">
        <v>0</v>
      </c>
      <c r="M71" s="21">
        <v>4</v>
      </c>
      <c r="N71" s="21">
        <v>5</v>
      </c>
      <c r="O71" s="21">
        <v>3</v>
      </c>
      <c r="P71" s="21">
        <v>1</v>
      </c>
      <c r="Q71" s="21">
        <v>2</v>
      </c>
      <c r="R71" s="21">
        <v>4</v>
      </c>
      <c r="S71" s="21">
        <v>0</v>
      </c>
      <c r="T71" s="21">
        <v>2</v>
      </c>
      <c r="U71" s="11">
        <f t="shared" si="0"/>
        <v>35</v>
      </c>
      <c r="V71" s="11">
        <f t="shared" si="1"/>
        <v>12</v>
      </c>
    </row>
    <row r="72" spans="1:22" ht="15" customHeight="1">
      <c r="A72" s="68"/>
      <c r="B72" s="21" t="s">
        <v>11</v>
      </c>
      <c r="C72" s="21">
        <v>0</v>
      </c>
      <c r="D72" s="21">
        <v>2</v>
      </c>
      <c r="E72" s="21">
        <v>0</v>
      </c>
      <c r="F72" s="21">
        <v>0</v>
      </c>
      <c r="G72" s="21">
        <v>0</v>
      </c>
      <c r="H72" s="21">
        <v>0</v>
      </c>
      <c r="I72" s="21">
        <v>1</v>
      </c>
      <c r="J72" s="21">
        <v>0</v>
      </c>
      <c r="K72" s="21">
        <v>0</v>
      </c>
      <c r="L72" s="21">
        <v>0</v>
      </c>
      <c r="M72" s="21">
        <v>2</v>
      </c>
      <c r="N72" s="21">
        <v>0</v>
      </c>
      <c r="O72" s="21">
        <v>1</v>
      </c>
      <c r="P72" s="21">
        <v>2</v>
      </c>
      <c r="Q72" s="21">
        <v>0</v>
      </c>
      <c r="R72" s="21">
        <v>0</v>
      </c>
      <c r="S72" s="21">
        <v>2</v>
      </c>
      <c r="T72" s="21">
        <v>0</v>
      </c>
      <c r="U72" s="11">
        <f aca="true" t="shared" si="2" ref="U72:U135">SUM(C72:N72)</f>
        <v>5</v>
      </c>
      <c r="V72" s="11">
        <f aca="true" t="shared" si="3" ref="V72:V135">SUM(O72:T72)</f>
        <v>5</v>
      </c>
    </row>
    <row r="73" spans="1:22" ht="15" customHeight="1">
      <c r="A73" s="69"/>
      <c r="B73" s="21" t="s">
        <v>12</v>
      </c>
      <c r="C73" s="21">
        <v>2</v>
      </c>
      <c r="D73" s="21">
        <v>0</v>
      </c>
      <c r="E73" s="21">
        <v>0</v>
      </c>
      <c r="F73" s="21">
        <v>0</v>
      </c>
      <c r="G73" s="21">
        <v>0</v>
      </c>
      <c r="H73" s="21">
        <v>3</v>
      </c>
      <c r="I73" s="21">
        <v>2</v>
      </c>
      <c r="J73" s="21">
        <v>1</v>
      </c>
      <c r="K73" s="21">
        <v>2</v>
      </c>
      <c r="L73" s="21">
        <v>0</v>
      </c>
      <c r="M73" s="21">
        <v>1</v>
      </c>
      <c r="N73" s="21">
        <v>3</v>
      </c>
      <c r="O73" s="21">
        <v>3</v>
      </c>
      <c r="P73" s="21">
        <v>0</v>
      </c>
      <c r="Q73" s="21">
        <v>0</v>
      </c>
      <c r="R73" s="21">
        <v>0</v>
      </c>
      <c r="S73" s="21">
        <v>1</v>
      </c>
      <c r="T73" s="21">
        <v>0</v>
      </c>
      <c r="U73" s="11">
        <f t="shared" si="2"/>
        <v>14</v>
      </c>
      <c r="V73" s="11">
        <f t="shared" si="3"/>
        <v>4</v>
      </c>
    </row>
    <row r="74" spans="1:22" ht="15" customHeight="1">
      <c r="A74" s="67" t="s">
        <v>22</v>
      </c>
      <c r="B74" s="21" t="s">
        <v>5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1</v>
      </c>
      <c r="M74" s="21">
        <v>1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11">
        <f t="shared" si="2"/>
        <v>3</v>
      </c>
      <c r="V74" s="11">
        <f t="shared" si="3"/>
        <v>0</v>
      </c>
    </row>
    <row r="75" spans="1:22" ht="15" customHeight="1">
      <c r="A75" s="68"/>
      <c r="B75" s="21" t="s">
        <v>6</v>
      </c>
      <c r="C75" s="21">
        <v>0</v>
      </c>
      <c r="D75" s="21">
        <v>1</v>
      </c>
      <c r="E75" s="21">
        <v>0</v>
      </c>
      <c r="F75" s="21">
        <v>0</v>
      </c>
      <c r="G75" s="21">
        <v>0</v>
      </c>
      <c r="H75" s="21">
        <v>0</v>
      </c>
      <c r="I75" s="21">
        <v>1</v>
      </c>
      <c r="J75" s="21">
        <v>5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1">
        <v>1</v>
      </c>
      <c r="R75" s="21">
        <v>0</v>
      </c>
      <c r="S75" s="21">
        <v>0</v>
      </c>
      <c r="T75" s="21">
        <v>0</v>
      </c>
      <c r="U75" s="11">
        <f t="shared" si="2"/>
        <v>8</v>
      </c>
      <c r="V75" s="11">
        <f t="shared" si="3"/>
        <v>1</v>
      </c>
    </row>
    <row r="76" spans="1:22" ht="15" customHeight="1">
      <c r="A76" s="68"/>
      <c r="B76" s="21" t="s">
        <v>7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1</v>
      </c>
      <c r="I76" s="21">
        <v>1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11">
        <f t="shared" si="2"/>
        <v>2</v>
      </c>
      <c r="V76" s="11">
        <f t="shared" si="3"/>
        <v>0</v>
      </c>
    </row>
    <row r="77" spans="1:22" ht="15" customHeight="1">
      <c r="A77" s="68"/>
      <c r="B77" s="21" t="s">
        <v>8</v>
      </c>
      <c r="C77" s="21">
        <v>0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1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11">
        <f t="shared" si="2"/>
        <v>2</v>
      </c>
      <c r="V77" s="11">
        <f t="shared" si="3"/>
        <v>0</v>
      </c>
    </row>
    <row r="78" spans="1:22" ht="15" customHeight="1">
      <c r="A78" s="68"/>
      <c r="B78" s="21" t="s">
        <v>9</v>
      </c>
      <c r="C78" s="21">
        <v>0</v>
      </c>
      <c r="D78" s="21">
        <v>0</v>
      </c>
      <c r="E78" s="21">
        <v>0</v>
      </c>
      <c r="F78" s="21">
        <v>0</v>
      </c>
      <c r="G78" s="21">
        <v>3</v>
      </c>
      <c r="H78" s="21">
        <v>2</v>
      </c>
      <c r="I78" s="21">
        <v>1</v>
      </c>
      <c r="J78" s="21">
        <v>1</v>
      </c>
      <c r="K78" s="21">
        <v>1</v>
      </c>
      <c r="L78" s="21">
        <v>2</v>
      </c>
      <c r="M78" s="21">
        <v>1</v>
      </c>
      <c r="N78" s="21">
        <v>2</v>
      </c>
      <c r="O78" s="21">
        <v>1</v>
      </c>
      <c r="P78" s="21">
        <v>0</v>
      </c>
      <c r="Q78" s="21">
        <v>2</v>
      </c>
      <c r="R78" s="21">
        <v>2</v>
      </c>
      <c r="S78" s="21">
        <v>2</v>
      </c>
      <c r="T78" s="21">
        <v>0</v>
      </c>
      <c r="U78" s="11">
        <f t="shared" si="2"/>
        <v>13</v>
      </c>
      <c r="V78" s="11">
        <f t="shared" si="3"/>
        <v>7</v>
      </c>
    </row>
    <row r="79" spans="1:22" ht="15" customHeight="1">
      <c r="A79" s="69"/>
      <c r="B79" s="21" t="s">
        <v>10</v>
      </c>
      <c r="C79" s="21">
        <v>0</v>
      </c>
      <c r="D79" s="21">
        <v>0</v>
      </c>
      <c r="E79" s="21">
        <v>0</v>
      </c>
      <c r="F79" s="21">
        <v>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11">
        <f t="shared" si="2"/>
        <v>1</v>
      </c>
      <c r="V79" s="11">
        <f t="shared" si="3"/>
        <v>0</v>
      </c>
    </row>
    <row r="80" spans="1:22" ht="15" customHeight="1">
      <c r="A80" s="67" t="s">
        <v>23</v>
      </c>
      <c r="B80" s="21" t="s">
        <v>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2</v>
      </c>
      <c r="K80" s="21">
        <v>1</v>
      </c>
      <c r="L80" s="21">
        <v>0</v>
      </c>
      <c r="M80" s="21">
        <v>1</v>
      </c>
      <c r="N80" s="21">
        <v>2</v>
      </c>
      <c r="O80" s="21">
        <v>0</v>
      </c>
      <c r="P80" s="21">
        <v>0</v>
      </c>
      <c r="Q80" s="21">
        <v>1</v>
      </c>
      <c r="R80" s="21">
        <v>0</v>
      </c>
      <c r="S80" s="21">
        <v>3</v>
      </c>
      <c r="T80" s="21">
        <v>0</v>
      </c>
      <c r="U80" s="11">
        <f t="shared" si="2"/>
        <v>6</v>
      </c>
      <c r="V80" s="11">
        <f t="shared" si="3"/>
        <v>4</v>
      </c>
    </row>
    <row r="81" spans="1:22" ht="15" customHeight="1">
      <c r="A81" s="68"/>
      <c r="B81" s="21" t="s">
        <v>6</v>
      </c>
      <c r="C81" s="21">
        <v>0</v>
      </c>
      <c r="D81" s="21">
        <v>1</v>
      </c>
      <c r="E81" s="21">
        <v>0</v>
      </c>
      <c r="F81" s="21">
        <v>0</v>
      </c>
      <c r="G81" s="21">
        <v>0</v>
      </c>
      <c r="H81" s="21">
        <v>1</v>
      </c>
      <c r="I81" s="21">
        <v>0</v>
      </c>
      <c r="J81" s="21">
        <v>3</v>
      </c>
      <c r="K81" s="21">
        <v>1</v>
      </c>
      <c r="L81" s="21">
        <v>4</v>
      </c>
      <c r="M81" s="21">
        <v>1</v>
      </c>
      <c r="N81" s="21">
        <v>1</v>
      </c>
      <c r="O81" s="21">
        <v>1</v>
      </c>
      <c r="P81" s="21">
        <v>0</v>
      </c>
      <c r="Q81" s="21">
        <v>0</v>
      </c>
      <c r="R81" s="21">
        <v>0</v>
      </c>
      <c r="S81" s="21">
        <v>2</v>
      </c>
      <c r="T81" s="21">
        <v>0</v>
      </c>
      <c r="U81" s="11">
        <f t="shared" si="2"/>
        <v>12</v>
      </c>
      <c r="V81" s="11">
        <f t="shared" si="3"/>
        <v>3</v>
      </c>
    </row>
    <row r="82" spans="1:22" ht="15" customHeight="1">
      <c r="A82" s="68"/>
      <c r="B82" s="21" t="s">
        <v>7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1</v>
      </c>
      <c r="O82" s="21">
        <v>0</v>
      </c>
      <c r="P82" s="21">
        <v>0</v>
      </c>
      <c r="Q82" s="21">
        <v>2</v>
      </c>
      <c r="R82" s="21">
        <v>0</v>
      </c>
      <c r="S82" s="21">
        <v>1</v>
      </c>
      <c r="T82" s="21">
        <v>0</v>
      </c>
      <c r="U82" s="11">
        <f t="shared" si="2"/>
        <v>2</v>
      </c>
      <c r="V82" s="11">
        <f t="shared" si="3"/>
        <v>3</v>
      </c>
    </row>
    <row r="83" spans="1:22" ht="15" customHeight="1">
      <c r="A83" s="68"/>
      <c r="B83" s="21" t="s">
        <v>8</v>
      </c>
      <c r="C83" s="21">
        <v>0</v>
      </c>
      <c r="D83" s="21">
        <v>0</v>
      </c>
      <c r="E83" s="21">
        <v>0</v>
      </c>
      <c r="F83" s="21">
        <v>0</v>
      </c>
      <c r="G83" s="21">
        <v>1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1</v>
      </c>
      <c r="Q83" s="21">
        <v>0</v>
      </c>
      <c r="R83" s="21">
        <v>0</v>
      </c>
      <c r="S83" s="21">
        <v>0</v>
      </c>
      <c r="T83" s="21">
        <v>0</v>
      </c>
      <c r="U83" s="11">
        <f t="shared" si="2"/>
        <v>1</v>
      </c>
      <c r="V83" s="11">
        <f t="shared" si="3"/>
        <v>1</v>
      </c>
    </row>
    <row r="84" spans="1:22" ht="15" customHeight="1">
      <c r="A84" s="68"/>
      <c r="B84" s="21" t="s">
        <v>9</v>
      </c>
      <c r="C84" s="21">
        <v>0</v>
      </c>
      <c r="D84" s="21">
        <v>1</v>
      </c>
      <c r="E84" s="21">
        <v>1</v>
      </c>
      <c r="F84" s="21">
        <v>1</v>
      </c>
      <c r="G84" s="21">
        <v>0</v>
      </c>
      <c r="H84" s="21">
        <v>1</v>
      </c>
      <c r="I84" s="21">
        <v>3</v>
      </c>
      <c r="J84" s="21">
        <v>3</v>
      </c>
      <c r="K84" s="21">
        <v>0</v>
      </c>
      <c r="L84" s="21">
        <v>0</v>
      </c>
      <c r="M84" s="21">
        <v>2</v>
      </c>
      <c r="N84" s="21">
        <v>8</v>
      </c>
      <c r="O84" s="21">
        <v>3</v>
      </c>
      <c r="P84" s="21">
        <v>0</v>
      </c>
      <c r="Q84" s="21">
        <v>2</v>
      </c>
      <c r="R84" s="21">
        <v>0</v>
      </c>
      <c r="S84" s="21">
        <v>2</v>
      </c>
      <c r="T84" s="21">
        <v>2</v>
      </c>
      <c r="U84" s="11">
        <f t="shared" si="2"/>
        <v>20</v>
      </c>
      <c r="V84" s="11">
        <f t="shared" si="3"/>
        <v>9</v>
      </c>
    </row>
    <row r="85" spans="1:22" ht="15" customHeight="1">
      <c r="A85" s="68"/>
      <c r="B85" s="21" t="s">
        <v>10</v>
      </c>
      <c r="C85" s="21">
        <v>1</v>
      </c>
      <c r="D85" s="21">
        <v>0</v>
      </c>
      <c r="E85" s="21">
        <v>0</v>
      </c>
      <c r="F85" s="21">
        <v>2</v>
      </c>
      <c r="G85" s="21">
        <v>1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2</v>
      </c>
      <c r="N85" s="21">
        <v>2</v>
      </c>
      <c r="O85" s="21">
        <v>1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11">
        <f t="shared" si="2"/>
        <v>8</v>
      </c>
      <c r="V85" s="11">
        <f t="shared" si="3"/>
        <v>1</v>
      </c>
    </row>
    <row r="86" spans="1:22" ht="15" customHeight="1">
      <c r="A86" s="69"/>
      <c r="B86" s="21" t="s">
        <v>12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1</v>
      </c>
      <c r="J86" s="21">
        <v>1</v>
      </c>
      <c r="K86" s="21">
        <v>1</v>
      </c>
      <c r="L86" s="21">
        <v>0</v>
      </c>
      <c r="M86" s="21">
        <v>0</v>
      </c>
      <c r="N86" s="21">
        <v>0</v>
      </c>
      <c r="O86" s="21">
        <v>1</v>
      </c>
      <c r="P86" s="21">
        <v>0</v>
      </c>
      <c r="Q86" s="21">
        <v>1</v>
      </c>
      <c r="R86" s="21">
        <v>0</v>
      </c>
      <c r="S86" s="21">
        <v>0</v>
      </c>
      <c r="T86" s="21">
        <v>0</v>
      </c>
      <c r="U86" s="11">
        <f t="shared" si="2"/>
        <v>3</v>
      </c>
      <c r="V86" s="11">
        <f t="shared" si="3"/>
        <v>2</v>
      </c>
    </row>
    <row r="87" spans="1:22" ht="15" customHeight="1">
      <c r="A87" s="67" t="s">
        <v>24</v>
      </c>
      <c r="B87" s="21" t="s">
        <v>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2</v>
      </c>
      <c r="O87" s="21">
        <v>7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11">
        <f t="shared" si="2"/>
        <v>2</v>
      </c>
      <c r="V87" s="11">
        <f t="shared" si="3"/>
        <v>7</v>
      </c>
    </row>
    <row r="88" spans="1:22" ht="15" customHeight="1">
      <c r="A88" s="68"/>
      <c r="B88" s="21" t="s">
        <v>6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1">
        <v>1</v>
      </c>
      <c r="R88" s="21">
        <v>0</v>
      </c>
      <c r="S88" s="21">
        <v>0</v>
      </c>
      <c r="T88" s="21">
        <v>0</v>
      </c>
      <c r="U88" s="11">
        <f t="shared" si="2"/>
        <v>0</v>
      </c>
      <c r="V88" s="11">
        <f t="shared" si="3"/>
        <v>2</v>
      </c>
    </row>
    <row r="89" spans="1:22" ht="15" customHeight="1">
      <c r="A89" s="68"/>
      <c r="B89" s="21" t="s">
        <v>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1</v>
      </c>
      <c r="L89" s="21">
        <v>0</v>
      </c>
      <c r="M89" s="21">
        <v>0</v>
      </c>
      <c r="N89" s="21">
        <v>0</v>
      </c>
      <c r="O89" s="21">
        <v>1</v>
      </c>
      <c r="P89" s="21">
        <v>0</v>
      </c>
      <c r="Q89" s="21">
        <v>1</v>
      </c>
      <c r="R89" s="21">
        <v>0</v>
      </c>
      <c r="S89" s="21">
        <v>0</v>
      </c>
      <c r="T89" s="21">
        <v>1</v>
      </c>
      <c r="U89" s="11">
        <f t="shared" si="2"/>
        <v>1</v>
      </c>
      <c r="V89" s="11">
        <f t="shared" si="3"/>
        <v>3</v>
      </c>
    </row>
    <row r="90" spans="1:22" ht="15" customHeight="1">
      <c r="A90" s="68"/>
      <c r="B90" s="21" t="s">
        <v>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1</v>
      </c>
      <c r="R90" s="21">
        <v>0</v>
      </c>
      <c r="S90" s="21">
        <v>1</v>
      </c>
      <c r="T90" s="21">
        <v>0</v>
      </c>
      <c r="U90" s="11">
        <f t="shared" si="2"/>
        <v>0</v>
      </c>
      <c r="V90" s="11">
        <f t="shared" si="3"/>
        <v>2</v>
      </c>
    </row>
    <row r="91" spans="1:22" ht="15" customHeight="1">
      <c r="A91" s="69"/>
      <c r="B91" s="21" t="s">
        <v>12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1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11">
        <f t="shared" si="2"/>
        <v>1</v>
      </c>
      <c r="V91" s="11">
        <f t="shared" si="3"/>
        <v>0</v>
      </c>
    </row>
    <row r="92" spans="1:22" ht="15" customHeight="1">
      <c r="A92" s="67" t="s">
        <v>25</v>
      </c>
      <c r="B92" s="21" t="s">
        <v>5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1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11">
        <f t="shared" si="2"/>
        <v>0</v>
      </c>
      <c r="V92" s="11">
        <f t="shared" si="3"/>
        <v>1</v>
      </c>
    </row>
    <row r="93" spans="1:22" ht="15" customHeight="1">
      <c r="A93" s="68"/>
      <c r="B93" s="21" t="s">
        <v>6</v>
      </c>
      <c r="C93" s="21">
        <v>1</v>
      </c>
      <c r="D93" s="21">
        <v>1</v>
      </c>
      <c r="E93" s="21">
        <v>0</v>
      </c>
      <c r="F93" s="21">
        <v>1</v>
      </c>
      <c r="G93" s="21">
        <v>0</v>
      </c>
      <c r="H93" s="21">
        <v>0</v>
      </c>
      <c r="I93" s="21">
        <v>1</v>
      </c>
      <c r="J93" s="21">
        <v>0</v>
      </c>
      <c r="K93" s="21">
        <v>0</v>
      </c>
      <c r="L93" s="21">
        <v>0</v>
      </c>
      <c r="M93" s="21">
        <v>2</v>
      </c>
      <c r="N93" s="21">
        <v>0</v>
      </c>
      <c r="O93" s="21">
        <v>2</v>
      </c>
      <c r="P93" s="21">
        <v>1</v>
      </c>
      <c r="Q93" s="21">
        <v>0</v>
      </c>
      <c r="R93" s="21">
        <v>0</v>
      </c>
      <c r="S93" s="21">
        <v>2</v>
      </c>
      <c r="T93" s="21">
        <v>0</v>
      </c>
      <c r="U93" s="11">
        <f t="shared" si="2"/>
        <v>6</v>
      </c>
      <c r="V93" s="11">
        <f t="shared" si="3"/>
        <v>5</v>
      </c>
    </row>
    <row r="94" spans="1:22" ht="15" customHeight="1">
      <c r="A94" s="68"/>
      <c r="B94" s="21" t="s">
        <v>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1</v>
      </c>
      <c r="Q94" s="21">
        <v>0</v>
      </c>
      <c r="R94" s="21">
        <v>0</v>
      </c>
      <c r="S94" s="21">
        <v>0</v>
      </c>
      <c r="T94" s="21">
        <v>0</v>
      </c>
      <c r="U94" s="11">
        <f t="shared" si="2"/>
        <v>1</v>
      </c>
      <c r="V94" s="11">
        <f t="shared" si="3"/>
        <v>1</v>
      </c>
    </row>
    <row r="95" spans="1:22" ht="15" customHeight="1">
      <c r="A95" s="68"/>
      <c r="B95" s="21" t="s">
        <v>8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11">
        <f t="shared" si="2"/>
        <v>1</v>
      </c>
      <c r="V95" s="11">
        <f t="shared" si="3"/>
        <v>0</v>
      </c>
    </row>
    <row r="96" spans="1:22" ht="15" customHeight="1">
      <c r="A96" s="72"/>
      <c r="B96" s="21" t="s">
        <v>9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1</v>
      </c>
      <c r="I96" s="21">
        <v>1</v>
      </c>
      <c r="J96" s="21">
        <v>3</v>
      </c>
      <c r="K96" s="21">
        <v>1</v>
      </c>
      <c r="L96" s="21">
        <v>0</v>
      </c>
      <c r="M96" s="21">
        <v>0</v>
      </c>
      <c r="N96" s="21">
        <v>0</v>
      </c>
      <c r="O96" s="21">
        <v>0</v>
      </c>
      <c r="P96" s="21">
        <v>1</v>
      </c>
      <c r="Q96" s="21">
        <v>1</v>
      </c>
      <c r="R96" s="21">
        <v>0</v>
      </c>
      <c r="S96" s="21">
        <v>0</v>
      </c>
      <c r="T96" s="21">
        <v>1</v>
      </c>
      <c r="U96" s="11">
        <f t="shared" si="2"/>
        <v>6</v>
      </c>
      <c r="V96" s="11">
        <f t="shared" si="3"/>
        <v>3</v>
      </c>
    </row>
    <row r="97" spans="1:22" ht="15" customHeight="1">
      <c r="A97" s="69"/>
      <c r="B97" s="21" t="s">
        <v>12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1</v>
      </c>
      <c r="K97" s="21">
        <v>0</v>
      </c>
      <c r="L97" s="21">
        <v>0</v>
      </c>
      <c r="M97" s="21">
        <v>0</v>
      </c>
      <c r="N97" s="21">
        <v>0</v>
      </c>
      <c r="O97" s="21">
        <v>3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11">
        <f t="shared" si="2"/>
        <v>1</v>
      </c>
      <c r="V97" s="11">
        <f t="shared" si="3"/>
        <v>3</v>
      </c>
    </row>
    <row r="98" spans="1:22" ht="15" customHeight="1">
      <c r="A98" s="71" t="s">
        <v>46</v>
      </c>
      <c r="B98" s="21" t="s">
        <v>5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4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11">
        <f t="shared" si="2"/>
        <v>4</v>
      </c>
      <c r="V98" s="11">
        <f t="shared" si="3"/>
        <v>0</v>
      </c>
    </row>
    <row r="99" spans="1:22" ht="15" customHeight="1">
      <c r="A99" s="68"/>
      <c r="B99" s="21" t="s">
        <v>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1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11">
        <f t="shared" si="2"/>
        <v>0</v>
      </c>
      <c r="V99" s="11">
        <f t="shared" si="3"/>
        <v>1</v>
      </c>
    </row>
    <row r="100" spans="1:22" ht="15" customHeight="1">
      <c r="A100" s="69"/>
      <c r="B100" s="21" t="s">
        <v>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1</v>
      </c>
      <c r="S100" s="21">
        <v>0</v>
      </c>
      <c r="T100" s="21">
        <v>0</v>
      </c>
      <c r="U100" s="11">
        <f t="shared" si="2"/>
        <v>0</v>
      </c>
      <c r="V100" s="11">
        <f t="shared" si="3"/>
        <v>1</v>
      </c>
    </row>
    <row r="101" spans="1:22" ht="15" customHeight="1">
      <c r="A101" s="67" t="s">
        <v>26</v>
      </c>
      <c r="B101" s="21" t="s">
        <v>5</v>
      </c>
      <c r="C101" s="21">
        <v>1</v>
      </c>
      <c r="D101" s="21">
        <v>0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3</v>
      </c>
      <c r="R101" s="21">
        <v>6</v>
      </c>
      <c r="S101" s="21">
        <v>0</v>
      </c>
      <c r="T101" s="21">
        <v>0</v>
      </c>
      <c r="U101" s="11">
        <f t="shared" si="2"/>
        <v>2</v>
      </c>
      <c r="V101" s="11">
        <f t="shared" si="3"/>
        <v>9</v>
      </c>
    </row>
    <row r="102" spans="1:22" ht="15" customHeight="1">
      <c r="A102" s="68"/>
      <c r="B102" s="21" t="s">
        <v>6</v>
      </c>
      <c r="C102" s="21">
        <v>0</v>
      </c>
      <c r="D102" s="21">
        <v>3</v>
      </c>
      <c r="E102" s="21">
        <v>1</v>
      </c>
      <c r="F102" s="21">
        <v>0</v>
      </c>
      <c r="G102" s="21">
        <v>0</v>
      </c>
      <c r="H102" s="21">
        <v>1</v>
      </c>
      <c r="I102" s="21">
        <v>1</v>
      </c>
      <c r="J102" s="21">
        <v>2</v>
      </c>
      <c r="K102" s="21">
        <v>6</v>
      </c>
      <c r="L102" s="21">
        <v>0</v>
      </c>
      <c r="M102" s="21">
        <v>2</v>
      </c>
      <c r="N102" s="21">
        <v>1</v>
      </c>
      <c r="O102" s="21">
        <v>1</v>
      </c>
      <c r="P102" s="21">
        <v>1</v>
      </c>
      <c r="Q102" s="21">
        <v>5</v>
      </c>
      <c r="R102" s="21">
        <v>9</v>
      </c>
      <c r="S102" s="21">
        <v>1</v>
      </c>
      <c r="T102" s="21">
        <v>2</v>
      </c>
      <c r="U102" s="11">
        <f t="shared" si="2"/>
        <v>17</v>
      </c>
      <c r="V102" s="11">
        <f t="shared" si="3"/>
        <v>19</v>
      </c>
    </row>
    <row r="103" spans="1:22" ht="15" customHeight="1">
      <c r="A103" s="68"/>
      <c r="B103" s="21" t="s">
        <v>7</v>
      </c>
      <c r="C103" s="21">
        <v>0</v>
      </c>
      <c r="D103" s="21">
        <v>1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1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11">
        <f t="shared" si="2"/>
        <v>1</v>
      </c>
      <c r="V103" s="11">
        <f t="shared" si="3"/>
        <v>1</v>
      </c>
    </row>
    <row r="104" spans="1:22" ht="15" customHeight="1">
      <c r="A104" s="68"/>
      <c r="B104" s="21" t="s">
        <v>8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1</v>
      </c>
      <c r="T104" s="21">
        <v>0</v>
      </c>
      <c r="U104" s="11">
        <f t="shared" si="2"/>
        <v>0</v>
      </c>
      <c r="V104" s="11">
        <f t="shared" si="3"/>
        <v>1</v>
      </c>
    </row>
    <row r="105" spans="1:22" ht="15" customHeight="1">
      <c r="A105" s="68"/>
      <c r="B105" s="21" t="s">
        <v>9</v>
      </c>
      <c r="C105" s="21">
        <v>2</v>
      </c>
      <c r="D105" s="21">
        <v>8</v>
      </c>
      <c r="E105" s="21">
        <v>1</v>
      </c>
      <c r="F105" s="21">
        <v>2</v>
      </c>
      <c r="G105" s="21">
        <v>4</v>
      </c>
      <c r="H105" s="21">
        <v>3</v>
      </c>
      <c r="I105" s="21">
        <v>4</v>
      </c>
      <c r="J105" s="21">
        <v>5</v>
      </c>
      <c r="K105" s="21">
        <v>0</v>
      </c>
      <c r="L105" s="21">
        <v>1</v>
      </c>
      <c r="M105" s="21">
        <v>2</v>
      </c>
      <c r="N105" s="21">
        <v>2</v>
      </c>
      <c r="O105" s="21">
        <v>1</v>
      </c>
      <c r="P105" s="21">
        <v>0</v>
      </c>
      <c r="Q105" s="21">
        <v>2</v>
      </c>
      <c r="R105" s="21">
        <v>2</v>
      </c>
      <c r="S105" s="21">
        <v>1</v>
      </c>
      <c r="T105" s="21">
        <v>7</v>
      </c>
      <c r="U105" s="11">
        <f t="shared" si="2"/>
        <v>34</v>
      </c>
      <c r="V105" s="11">
        <f t="shared" si="3"/>
        <v>13</v>
      </c>
    </row>
    <row r="106" spans="1:22" ht="15" customHeight="1">
      <c r="A106" s="68"/>
      <c r="B106" s="21" t="s">
        <v>10</v>
      </c>
      <c r="C106" s="21">
        <v>0</v>
      </c>
      <c r="D106" s="21">
        <v>0</v>
      </c>
      <c r="E106" s="21">
        <v>0</v>
      </c>
      <c r="F106" s="21">
        <v>0</v>
      </c>
      <c r="G106" s="21">
        <v>2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11">
        <f t="shared" si="2"/>
        <v>3</v>
      </c>
      <c r="V106" s="11">
        <f t="shared" si="3"/>
        <v>0</v>
      </c>
    </row>
    <row r="107" spans="1:22" ht="15" customHeight="1">
      <c r="A107" s="68"/>
      <c r="B107" s="21" t="s">
        <v>11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1</v>
      </c>
      <c r="T107" s="21">
        <v>0</v>
      </c>
      <c r="U107" s="11">
        <f t="shared" si="2"/>
        <v>1</v>
      </c>
      <c r="V107" s="11">
        <f t="shared" si="3"/>
        <v>1</v>
      </c>
    </row>
    <row r="108" spans="1:22" ht="15" customHeight="1">
      <c r="A108" s="69"/>
      <c r="B108" s="21" t="s">
        <v>12</v>
      </c>
      <c r="C108" s="21">
        <v>0</v>
      </c>
      <c r="D108" s="21">
        <v>1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2</v>
      </c>
      <c r="K108" s="21">
        <v>5</v>
      </c>
      <c r="L108" s="21">
        <v>1</v>
      </c>
      <c r="M108" s="21">
        <v>0</v>
      </c>
      <c r="N108" s="21">
        <v>1</v>
      </c>
      <c r="O108" s="21">
        <v>1</v>
      </c>
      <c r="P108" s="21">
        <v>0</v>
      </c>
      <c r="Q108" s="21">
        <v>0</v>
      </c>
      <c r="R108" s="21">
        <v>1</v>
      </c>
      <c r="S108" s="21">
        <v>0</v>
      </c>
      <c r="T108" s="21">
        <v>1</v>
      </c>
      <c r="U108" s="11">
        <f t="shared" si="2"/>
        <v>11</v>
      </c>
      <c r="V108" s="11">
        <f t="shared" si="3"/>
        <v>3</v>
      </c>
    </row>
    <row r="109" spans="1:22" ht="15" customHeight="1">
      <c r="A109" s="67" t="s">
        <v>27</v>
      </c>
      <c r="B109" s="21" t="s">
        <v>6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1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11">
        <f t="shared" si="2"/>
        <v>0</v>
      </c>
      <c r="V109" s="11">
        <f t="shared" si="3"/>
        <v>1</v>
      </c>
    </row>
    <row r="110" spans="1:22" ht="15" customHeight="1">
      <c r="A110" s="69"/>
      <c r="B110" s="21" t="s">
        <v>8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1</v>
      </c>
      <c r="R110" s="21">
        <v>0</v>
      </c>
      <c r="S110" s="21">
        <v>0</v>
      </c>
      <c r="T110" s="21">
        <v>0</v>
      </c>
      <c r="U110" s="11">
        <f t="shared" si="2"/>
        <v>0</v>
      </c>
      <c r="V110" s="11">
        <f t="shared" si="3"/>
        <v>1</v>
      </c>
    </row>
    <row r="111" spans="1:22" ht="15" customHeight="1">
      <c r="A111" s="67" t="s">
        <v>28</v>
      </c>
      <c r="B111" s="21" t="s">
        <v>5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1</v>
      </c>
      <c r="P111" s="21">
        <v>0</v>
      </c>
      <c r="Q111" s="21">
        <v>0</v>
      </c>
      <c r="R111" s="21">
        <v>0</v>
      </c>
      <c r="S111" s="21">
        <v>1</v>
      </c>
      <c r="T111" s="21">
        <v>0</v>
      </c>
      <c r="U111" s="11">
        <f t="shared" si="2"/>
        <v>0</v>
      </c>
      <c r="V111" s="11">
        <f t="shared" si="3"/>
        <v>2</v>
      </c>
    </row>
    <row r="112" spans="1:22" ht="15" customHeight="1">
      <c r="A112" s="68"/>
      <c r="B112" s="21" t="s">
        <v>6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1</v>
      </c>
      <c r="K112" s="21">
        <v>0</v>
      </c>
      <c r="L112" s="21">
        <v>1</v>
      </c>
      <c r="M112" s="21">
        <v>0</v>
      </c>
      <c r="N112" s="21">
        <v>0</v>
      </c>
      <c r="O112" s="21">
        <v>1</v>
      </c>
      <c r="P112" s="21">
        <v>1</v>
      </c>
      <c r="Q112" s="21">
        <v>0</v>
      </c>
      <c r="R112" s="21">
        <v>1</v>
      </c>
      <c r="S112" s="21">
        <v>1</v>
      </c>
      <c r="T112" s="21">
        <v>0</v>
      </c>
      <c r="U112" s="11">
        <f t="shared" si="2"/>
        <v>2</v>
      </c>
      <c r="V112" s="11">
        <f t="shared" si="3"/>
        <v>4</v>
      </c>
    </row>
    <row r="113" spans="1:22" ht="15" customHeight="1">
      <c r="A113" s="68"/>
      <c r="B113" s="21" t="s">
        <v>7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11">
        <f t="shared" si="2"/>
        <v>2</v>
      </c>
      <c r="V113" s="11">
        <f t="shared" si="3"/>
        <v>0</v>
      </c>
    </row>
    <row r="114" spans="1:22" ht="15" customHeight="1">
      <c r="A114" s="68"/>
      <c r="B114" s="21" t="s">
        <v>8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1</v>
      </c>
      <c r="P114" s="21">
        <v>0</v>
      </c>
      <c r="Q114" s="21">
        <v>0</v>
      </c>
      <c r="R114" s="21">
        <v>0</v>
      </c>
      <c r="S114" s="21">
        <v>1</v>
      </c>
      <c r="T114" s="21">
        <v>0</v>
      </c>
      <c r="U114" s="11">
        <f t="shared" si="2"/>
        <v>0</v>
      </c>
      <c r="V114" s="11">
        <f t="shared" si="3"/>
        <v>2</v>
      </c>
    </row>
    <row r="115" spans="1:22" ht="15" customHeight="1">
      <c r="A115" s="68"/>
      <c r="B115" s="21" t="s">
        <v>9</v>
      </c>
      <c r="C115" s="21">
        <v>0</v>
      </c>
      <c r="D115" s="21">
        <v>1</v>
      </c>
      <c r="E115" s="21">
        <v>1</v>
      </c>
      <c r="F115" s="21">
        <v>0</v>
      </c>
      <c r="G115" s="21">
        <v>0</v>
      </c>
      <c r="H115" s="21">
        <v>1</v>
      </c>
      <c r="I115" s="21">
        <v>0</v>
      </c>
      <c r="J115" s="21">
        <v>1</v>
      </c>
      <c r="K115" s="21">
        <v>1</v>
      </c>
      <c r="L115" s="21">
        <v>0</v>
      </c>
      <c r="M115" s="21">
        <v>0</v>
      </c>
      <c r="N115" s="21">
        <v>1</v>
      </c>
      <c r="O115" s="21">
        <v>0</v>
      </c>
      <c r="P115" s="21">
        <v>2</v>
      </c>
      <c r="Q115" s="21">
        <v>0</v>
      </c>
      <c r="R115" s="21">
        <v>0</v>
      </c>
      <c r="S115" s="21">
        <v>0</v>
      </c>
      <c r="T115" s="21">
        <v>0</v>
      </c>
      <c r="U115" s="11">
        <f t="shared" si="2"/>
        <v>6</v>
      </c>
      <c r="V115" s="11">
        <f t="shared" si="3"/>
        <v>2</v>
      </c>
    </row>
    <row r="116" spans="1:22" ht="15" customHeight="1">
      <c r="A116" s="69"/>
      <c r="B116" s="21" t="s">
        <v>11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1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11">
        <f t="shared" si="2"/>
        <v>2</v>
      </c>
      <c r="V116" s="11">
        <f t="shared" si="3"/>
        <v>0</v>
      </c>
    </row>
    <row r="117" spans="1:22" ht="15" customHeight="1">
      <c r="A117" s="67" t="s">
        <v>29</v>
      </c>
      <c r="B117" s="21" t="s">
        <v>5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1</v>
      </c>
      <c r="J117" s="21">
        <v>2</v>
      </c>
      <c r="K117" s="21">
        <v>0</v>
      </c>
      <c r="L117" s="21">
        <v>0</v>
      </c>
      <c r="M117" s="21">
        <v>0</v>
      </c>
      <c r="N117" s="21">
        <v>1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11">
        <f t="shared" si="2"/>
        <v>4</v>
      </c>
      <c r="V117" s="11">
        <f t="shared" si="3"/>
        <v>0</v>
      </c>
    </row>
    <row r="118" spans="1:22" ht="15" customHeight="1">
      <c r="A118" s="68"/>
      <c r="B118" s="21" t="s">
        <v>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1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11">
        <f t="shared" si="2"/>
        <v>1</v>
      </c>
      <c r="V118" s="11">
        <f t="shared" si="3"/>
        <v>0</v>
      </c>
    </row>
    <row r="119" spans="1:22" ht="15" customHeight="1">
      <c r="A119" s="68"/>
      <c r="B119" s="21" t="s">
        <v>8</v>
      </c>
      <c r="C119" s="21">
        <v>1</v>
      </c>
      <c r="D119" s="21">
        <v>0</v>
      </c>
      <c r="E119" s="21">
        <v>0</v>
      </c>
      <c r="F119" s="21">
        <v>0</v>
      </c>
      <c r="G119" s="21">
        <v>0</v>
      </c>
      <c r="H119" s="21">
        <v>1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1</v>
      </c>
      <c r="U119" s="11">
        <f t="shared" si="2"/>
        <v>2</v>
      </c>
      <c r="V119" s="11">
        <f t="shared" si="3"/>
        <v>1</v>
      </c>
    </row>
    <row r="120" spans="1:22" ht="15" customHeight="1">
      <c r="A120" s="68"/>
      <c r="B120" s="21" t="s">
        <v>9</v>
      </c>
      <c r="C120" s="21">
        <v>0</v>
      </c>
      <c r="D120" s="21">
        <v>1</v>
      </c>
      <c r="E120" s="21">
        <v>0</v>
      </c>
      <c r="F120" s="21">
        <v>1</v>
      </c>
      <c r="G120" s="21">
        <v>0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11">
        <f t="shared" si="2"/>
        <v>4</v>
      </c>
      <c r="V120" s="11">
        <f t="shared" si="3"/>
        <v>0</v>
      </c>
    </row>
    <row r="121" spans="1:22" ht="15" customHeight="1">
      <c r="A121" s="69"/>
      <c r="B121" s="21" t="s">
        <v>11</v>
      </c>
      <c r="C121" s="21">
        <v>0</v>
      </c>
      <c r="D121" s="21">
        <v>0</v>
      </c>
      <c r="E121" s="21">
        <v>0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11">
        <f t="shared" si="2"/>
        <v>1</v>
      </c>
      <c r="V121" s="11">
        <f t="shared" si="3"/>
        <v>0</v>
      </c>
    </row>
    <row r="122" spans="1:22" ht="15" customHeight="1">
      <c r="A122" s="67" t="s">
        <v>30</v>
      </c>
      <c r="B122" s="21" t="s">
        <v>5</v>
      </c>
      <c r="C122" s="21">
        <v>1</v>
      </c>
      <c r="D122" s="21">
        <v>0</v>
      </c>
      <c r="E122" s="21">
        <v>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11">
        <f t="shared" si="2"/>
        <v>2</v>
      </c>
      <c r="V122" s="11">
        <f t="shared" si="3"/>
        <v>0</v>
      </c>
    </row>
    <row r="123" spans="1:22" ht="15" customHeight="1">
      <c r="A123" s="68"/>
      <c r="B123" s="21" t="s">
        <v>6</v>
      </c>
      <c r="C123" s="21">
        <v>1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11">
        <f t="shared" si="2"/>
        <v>1</v>
      </c>
      <c r="V123" s="11">
        <f t="shared" si="3"/>
        <v>0</v>
      </c>
    </row>
    <row r="124" spans="1:22" ht="15" customHeight="1">
      <c r="A124" s="68"/>
      <c r="B124" s="21" t="s">
        <v>7</v>
      </c>
      <c r="C124" s="21">
        <v>0</v>
      </c>
      <c r="D124" s="21">
        <v>5</v>
      </c>
      <c r="E124" s="21">
        <v>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11">
        <f t="shared" si="2"/>
        <v>6</v>
      </c>
      <c r="V124" s="11">
        <f t="shared" si="3"/>
        <v>0</v>
      </c>
    </row>
    <row r="125" spans="1:22" ht="15" customHeight="1">
      <c r="A125" s="68"/>
      <c r="B125" s="21" t="s">
        <v>8</v>
      </c>
      <c r="C125" s="21">
        <v>0</v>
      </c>
      <c r="D125" s="21">
        <v>0</v>
      </c>
      <c r="E125" s="21">
        <v>0</v>
      </c>
      <c r="F125" s="21">
        <v>1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11">
        <f t="shared" si="2"/>
        <v>1</v>
      </c>
      <c r="V125" s="11">
        <f t="shared" si="3"/>
        <v>0</v>
      </c>
    </row>
    <row r="126" spans="1:22" ht="15" customHeight="1">
      <c r="A126" s="69"/>
      <c r="B126" s="21" t="s">
        <v>9</v>
      </c>
      <c r="C126" s="21">
        <v>0</v>
      </c>
      <c r="D126" s="21">
        <v>1</v>
      </c>
      <c r="E126" s="21">
        <v>0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11">
        <f t="shared" si="2"/>
        <v>2</v>
      </c>
      <c r="V126" s="11">
        <f t="shared" si="3"/>
        <v>0</v>
      </c>
    </row>
    <row r="127" spans="1:22" ht="15" customHeight="1">
      <c r="A127" s="67" t="s">
        <v>31</v>
      </c>
      <c r="B127" s="21" t="s">
        <v>5</v>
      </c>
      <c r="C127" s="21">
        <v>0</v>
      </c>
      <c r="D127" s="21">
        <v>0</v>
      </c>
      <c r="E127" s="21">
        <v>0</v>
      </c>
      <c r="F127" s="21">
        <v>1</v>
      </c>
      <c r="G127" s="21">
        <v>0</v>
      </c>
      <c r="H127" s="21">
        <v>0</v>
      </c>
      <c r="I127" s="21">
        <v>1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11">
        <f t="shared" si="2"/>
        <v>2</v>
      </c>
      <c r="V127" s="11">
        <f t="shared" si="3"/>
        <v>0</v>
      </c>
    </row>
    <row r="128" spans="1:22" ht="15" customHeight="1">
      <c r="A128" s="68"/>
      <c r="B128" s="21" t="s">
        <v>6</v>
      </c>
      <c r="C128" s="21">
        <v>1</v>
      </c>
      <c r="D128" s="21">
        <v>0</v>
      </c>
      <c r="E128" s="21">
        <v>0</v>
      </c>
      <c r="F128" s="21">
        <v>1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</v>
      </c>
      <c r="M128" s="21">
        <v>0</v>
      </c>
      <c r="N128" s="21">
        <v>1</v>
      </c>
      <c r="O128" s="21">
        <v>0</v>
      </c>
      <c r="P128" s="21">
        <v>0</v>
      </c>
      <c r="Q128" s="21">
        <v>2</v>
      </c>
      <c r="R128" s="21">
        <v>0</v>
      </c>
      <c r="S128" s="21">
        <v>1</v>
      </c>
      <c r="T128" s="21">
        <v>0</v>
      </c>
      <c r="U128" s="11">
        <f t="shared" si="2"/>
        <v>4</v>
      </c>
      <c r="V128" s="11">
        <f t="shared" si="3"/>
        <v>3</v>
      </c>
    </row>
    <row r="129" spans="1:22" ht="15" customHeight="1">
      <c r="A129" s="68"/>
      <c r="B129" s="21" t="s">
        <v>7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11">
        <f t="shared" si="2"/>
        <v>1</v>
      </c>
      <c r="V129" s="11">
        <f t="shared" si="3"/>
        <v>0</v>
      </c>
    </row>
    <row r="130" spans="1:22" ht="15" customHeight="1">
      <c r="A130" s="68"/>
      <c r="B130" s="21" t="s">
        <v>9</v>
      </c>
      <c r="C130" s="21">
        <v>0</v>
      </c>
      <c r="D130" s="21">
        <v>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1</v>
      </c>
      <c r="K130" s="21">
        <v>0</v>
      </c>
      <c r="L130" s="21">
        <v>0</v>
      </c>
      <c r="M130" s="21">
        <v>0</v>
      </c>
      <c r="N130" s="21">
        <v>0</v>
      </c>
      <c r="O130" s="21">
        <v>2</v>
      </c>
      <c r="P130" s="21">
        <v>0</v>
      </c>
      <c r="Q130" s="21">
        <v>1</v>
      </c>
      <c r="R130" s="21">
        <v>0</v>
      </c>
      <c r="S130" s="21">
        <v>1</v>
      </c>
      <c r="T130" s="21">
        <v>0</v>
      </c>
      <c r="U130" s="11">
        <f t="shared" si="2"/>
        <v>2</v>
      </c>
      <c r="V130" s="11">
        <f t="shared" si="3"/>
        <v>4</v>
      </c>
    </row>
    <row r="131" spans="1:22" ht="15" customHeight="1">
      <c r="A131" s="68"/>
      <c r="B131" s="21" t="s">
        <v>10</v>
      </c>
      <c r="C131" s="21">
        <v>0</v>
      </c>
      <c r="D131" s="21">
        <v>0</v>
      </c>
      <c r="E131" s="21">
        <v>0</v>
      </c>
      <c r="F131" s="21">
        <v>0</v>
      </c>
      <c r="G131" s="21">
        <v>2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11">
        <f t="shared" si="2"/>
        <v>2</v>
      </c>
      <c r="V131" s="11">
        <f t="shared" si="3"/>
        <v>0</v>
      </c>
    </row>
    <row r="132" spans="1:22" ht="15" customHeight="1">
      <c r="A132" s="69"/>
      <c r="B132" s="21" t="s">
        <v>12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11">
        <f t="shared" si="2"/>
        <v>1</v>
      </c>
      <c r="V132" s="11">
        <f t="shared" si="3"/>
        <v>0</v>
      </c>
    </row>
    <row r="133" spans="1:22" ht="15" customHeight="1">
      <c r="A133" s="71" t="s">
        <v>56</v>
      </c>
      <c r="B133" s="21" t="s">
        <v>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3</v>
      </c>
      <c r="N133" s="21">
        <v>0</v>
      </c>
      <c r="O133" s="21">
        <v>0</v>
      </c>
      <c r="P133" s="21">
        <v>0</v>
      </c>
      <c r="Q133" s="21">
        <v>0</v>
      </c>
      <c r="R133" s="21">
        <v>24</v>
      </c>
      <c r="S133" s="21">
        <v>1</v>
      </c>
      <c r="T133" s="21">
        <v>0</v>
      </c>
      <c r="U133" s="11">
        <f t="shared" si="2"/>
        <v>3</v>
      </c>
      <c r="V133" s="11">
        <f t="shared" si="3"/>
        <v>25</v>
      </c>
    </row>
    <row r="134" spans="1:22" ht="15" customHeight="1">
      <c r="A134" s="68"/>
      <c r="B134" s="21" t="s">
        <v>6</v>
      </c>
      <c r="C134" s="21">
        <v>0</v>
      </c>
      <c r="D134" s="21">
        <v>1</v>
      </c>
      <c r="E134" s="21">
        <v>0</v>
      </c>
      <c r="F134" s="21">
        <v>0</v>
      </c>
      <c r="G134" s="21">
        <v>0</v>
      </c>
      <c r="H134" s="21">
        <v>1</v>
      </c>
      <c r="I134" s="21">
        <v>0</v>
      </c>
      <c r="J134" s="21">
        <v>0</v>
      </c>
      <c r="K134" s="21">
        <v>0</v>
      </c>
      <c r="L134" s="21">
        <v>1</v>
      </c>
      <c r="M134" s="21">
        <v>0</v>
      </c>
      <c r="N134" s="21">
        <v>5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1</v>
      </c>
      <c r="U134" s="11">
        <f t="shared" si="2"/>
        <v>8</v>
      </c>
      <c r="V134" s="11">
        <f t="shared" si="3"/>
        <v>1</v>
      </c>
    </row>
    <row r="135" spans="1:22" ht="15" customHeight="1">
      <c r="A135" s="68"/>
      <c r="B135" s="21" t="s">
        <v>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</v>
      </c>
      <c r="R135" s="11">
        <v>0</v>
      </c>
      <c r="S135" s="11">
        <v>0</v>
      </c>
      <c r="T135" s="11">
        <v>0</v>
      </c>
      <c r="U135" s="11">
        <f t="shared" si="2"/>
        <v>0</v>
      </c>
      <c r="V135" s="11">
        <f t="shared" si="3"/>
        <v>1</v>
      </c>
    </row>
    <row r="136" spans="1:22" ht="15" customHeight="1">
      <c r="A136" s="68"/>
      <c r="B136" s="21" t="s">
        <v>9</v>
      </c>
      <c r="C136" s="21">
        <v>0</v>
      </c>
      <c r="D136" s="21">
        <v>0</v>
      </c>
      <c r="E136" s="21">
        <v>0</v>
      </c>
      <c r="F136" s="21">
        <v>0</v>
      </c>
      <c r="G136" s="21">
        <v>1</v>
      </c>
      <c r="H136" s="21">
        <v>0</v>
      </c>
      <c r="I136" s="21">
        <v>3</v>
      </c>
      <c r="J136" s="21">
        <v>1</v>
      </c>
      <c r="K136" s="21">
        <v>1</v>
      </c>
      <c r="L136" s="21">
        <v>0</v>
      </c>
      <c r="M136" s="21">
        <v>0</v>
      </c>
      <c r="N136" s="21">
        <v>3</v>
      </c>
      <c r="O136" s="21">
        <v>0</v>
      </c>
      <c r="P136" s="21">
        <v>0</v>
      </c>
      <c r="Q136" s="21">
        <v>1</v>
      </c>
      <c r="R136" s="21">
        <v>0</v>
      </c>
      <c r="S136" s="21">
        <v>1</v>
      </c>
      <c r="T136" s="21">
        <v>3</v>
      </c>
      <c r="U136" s="11">
        <f aca="true" t="shared" si="4" ref="U136:U147">SUM(C136:N136)</f>
        <v>9</v>
      </c>
      <c r="V136" s="11">
        <f aca="true" t="shared" si="5" ref="V136:V147">SUM(O136:T136)</f>
        <v>5</v>
      </c>
    </row>
    <row r="137" spans="1:22" ht="15" customHeight="1">
      <c r="A137" s="72"/>
      <c r="B137" s="21" t="s">
        <v>10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1</v>
      </c>
      <c r="S137" s="21">
        <v>0</v>
      </c>
      <c r="T137" s="21">
        <v>0</v>
      </c>
      <c r="U137" s="11">
        <f t="shared" si="4"/>
        <v>0</v>
      </c>
      <c r="V137" s="11">
        <f t="shared" si="5"/>
        <v>1</v>
      </c>
    </row>
    <row r="138" spans="1:22" ht="15" customHeight="1">
      <c r="A138" s="69"/>
      <c r="B138" s="21" t="s">
        <v>12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5</v>
      </c>
      <c r="S138" s="21">
        <v>0</v>
      </c>
      <c r="T138" s="21">
        <v>0</v>
      </c>
      <c r="U138" s="11">
        <f t="shared" si="4"/>
        <v>0</v>
      </c>
      <c r="V138" s="11">
        <f t="shared" si="5"/>
        <v>5</v>
      </c>
    </row>
    <row r="139" spans="1:22" ht="15" customHeight="1">
      <c r="A139" s="71" t="s">
        <v>47</v>
      </c>
      <c r="B139" s="21" t="s">
        <v>7</v>
      </c>
      <c r="C139" s="21">
        <v>0</v>
      </c>
      <c r="D139" s="21">
        <v>0</v>
      </c>
      <c r="E139" s="21">
        <v>0</v>
      </c>
      <c r="F139" s="21">
        <v>0</v>
      </c>
      <c r="G139" s="21">
        <v>1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7</v>
      </c>
      <c r="N139" s="21">
        <v>2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11">
        <f t="shared" si="4"/>
        <v>10</v>
      </c>
      <c r="V139" s="11">
        <f t="shared" si="5"/>
        <v>0</v>
      </c>
    </row>
    <row r="140" spans="1:22" ht="15" customHeight="1">
      <c r="A140" s="69"/>
      <c r="B140" s="21" t="s">
        <v>12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1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1</v>
      </c>
      <c r="T140" s="21">
        <v>0</v>
      </c>
      <c r="U140" s="11">
        <f t="shared" si="4"/>
        <v>1</v>
      </c>
      <c r="V140" s="11">
        <f t="shared" si="5"/>
        <v>1</v>
      </c>
    </row>
    <row r="141" spans="1:22" ht="15" customHeight="1">
      <c r="A141" s="13" t="s">
        <v>91</v>
      </c>
      <c r="B141" s="21" t="s">
        <v>9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1</v>
      </c>
      <c r="U141" s="11">
        <f t="shared" si="4"/>
        <v>0</v>
      </c>
      <c r="V141" s="11">
        <f t="shared" si="5"/>
        <v>1</v>
      </c>
    </row>
    <row r="142" spans="1:22" ht="15" customHeight="1">
      <c r="A142" s="69"/>
      <c r="B142" s="21" t="s">
        <v>10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1</v>
      </c>
      <c r="U142" s="11">
        <f t="shared" si="4"/>
        <v>0</v>
      </c>
      <c r="V142" s="11">
        <f t="shared" si="5"/>
        <v>1</v>
      </c>
    </row>
    <row r="143" spans="1:22" ht="15" customHeight="1">
      <c r="A143" s="73" t="s">
        <v>32</v>
      </c>
      <c r="B143" s="21" t="s">
        <v>10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1</v>
      </c>
      <c r="T143" s="21">
        <v>0</v>
      </c>
      <c r="U143" s="11">
        <f t="shared" si="4"/>
        <v>0</v>
      </c>
      <c r="V143" s="11">
        <f t="shared" si="5"/>
        <v>1</v>
      </c>
    </row>
    <row r="144" spans="1:22" ht="15" customHeight="1">
      <c r="A144" s="74" t="s">
        <v>33</v>
      </c>
      <c r="B144" s="21" t="s">
        <v>5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1</v>
      </c>
      <c r="U144" s="11">
        <f t="shared" si="4"/>
        <v>0</v>
      </c>
      <c r="V144" s="11">
        <f t="shared" si="5"/>
        <v>1</v>
      </c>
    </row>
    <row r="145" spans="1:22" ht="15" customHeight="1">
      <c r="A145" s="75"/>
      <c r="B145" s="21" t="s">
        <v>6</v>
      </c>
      <c r="C145" s="21">
        <v>0</v>
      </c>
      <c r="D145" s="21">
        <v>0</v>
      </c>
      <c r="E145" s="21">
        <v>1</v>
      </c>
      <c r="F145" s="21">
        <v>0</v>
      </c>
      <c r="G145" s="21">
        <v>0</v>
      </c>
      <c r="H145" s="21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1">
        <v>2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11">
        <f t="shared" si="4"/>
        <v>4</v>
      </c>
      <c r="V145" s="11">
        <f t="shared" si="5"/>
        <v>0</v>
      </c>
    </row>
    <row r="146" spans="1:22" ht="12.75">
      <c r="A146" s="75"/>
      <c r="B146" s="21" t="s">
        <v>8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1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11">
        <f t="shared" si="4"/>
        <v>0</v>
      </c>
      <c r="V146" s="11">
        <f t="shared" si="5"/>
        <v>1</v>
      </c>
    </row>
    <row r="147" spans="1:22" ht="12.75">
      <c r="A147" s="76"/>
      <c r="B147" s="21" t="s">
        <v>9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1</v>
      </c>
      <c r="K147" s="21">
        <v>0</v>
      </c>
      <c r="L147" s="21">
        <v>0</v>
      </c>
      <c r="M147" s="21">
        <v>0</v>
      </c>
      <c r="N147" s="21">
        <v>1</v>
      </c>
      <c r="O147" s="21">
        <v>0</v>
      </c>
      <c r="P147" s="21">
        <v>0</v>
      </c>
      <c r="Q147" s="21">
        <v>1</v>
      </c>
      <c r="R147" s="21">
        <v>0</v>
      </c>
      <c r="S147" s="21">
        <v>0</v>
      </c>
      <c r="T147" s="21">
        <v>0</v>
      </c>
      <c r="U147" s="11">
        <f t="shared" si="4"/>
        <v>2</v>
      </c>
      <c r="V147" s="11">
        <f t="shared" si="5"/>
        <v>1</v>
      </c>
    </row>
    <row r="148" spans="1:22" ht="12.75">
      <c r="A148" s="87" t="s">
        <v>50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</sheetData>
  <mergeCells count="8">
    <mergeCell ref="A148:V148"/>
    <mergeCell ref="B5:B6"/>
    <mergeCell ref="A5:A6"/>
    <mergeCell ref="A1:V1"/>
    <mergeCell ref="U5:V5"/>
    <mergeCell ref="A3:V3"/>
    <mergeCell ref="A2:V2"/>
    <mergeCell ref="A4:V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53"/>
  <sheetViews>
    <sheetView zoomScale="75" zoomScaleNormal="75" workbookViewId="0" topLeftCell="A1">
      <selection activeCell="V7" sqref="V7:V52"/>
    </sheetView>
  </sheetViews>
  <sheetFormatPr defaultColWidth="11.421875" defaultRowHeight="12.75"/>
  <cols>
    <col min="1" max="1" width="16.28125" style="0" bestFit="1" customWidth="1"/>
    <col min="2" max="2" width="33.7109375" style="0" bestFit="1" customWidth="1"/>
    <col min="3" max="3" width="4.140625" style="0" bestFit="1" customWidth="1"/>
    <col min="4" max="4" width="4.00390625" style="0" bestFit="1" customWidth="1"/>
    <col min="5" max="5" width="4.28125" style="0" bestFit="1" customWidth="1"/>
    <col min="6" max="6" width="4.140625" style="0" bestFit="1" customWidth="1"/>
    <col min="7" max="7" width="4.00390625" style="0" bestFit="1" customWidth="1"/>
    <col min="8" max="8" width="3.7109375" style="0" bestFit="1" customWidth="1"/>
    <col min="9" max="9" width="3.57421875" style="0" bestFit="1" customWidth="1"/>
    <col min="10" max="10" width="4.28125" style="0" bestFit="1" customWidth="1"/>
    <col min="11" max="11" width="4.140625" style="0" bestFit="1" customWidth="1"/>
    <col min="12" max="13" width="4.28125" style="0" bestFit="1" customWidth="1"/>
    <col min="14" max="14" width="3.57421875" style="0" bestFit="1" customWidth="1"/>
    <col min="15" max="15" width="4.140625" style="0" bestFit="1" customWidth="1"/>
    <col min="16" max="16" width="4.00390625" style="0" bestFit="1" customWidth="1"/>
    <col min="17" max="17" width="4.28125" style="0" bestFit="1" customWidth="1"/>
    <col min="18" max="18" width="4.140625" style="0" bestFit="1" customWidth="1"/>
    <col min="19" max="20" width="4.00390625" style="0" customWidth="1"/>
    <col min="21" max="21" width="7.28125" style="0" customWidth="1"/>
    <col min="22" max="22" width="9.421875" style="0" customWidth="1"/>
    <col min="23" max="16384" width="8.8515625" style="0" customWidth="1"/>
  </cols>
  <sheetData>
    <row r="1" spans="1:22" ht="12.75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" customFormat="1" ht="15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13.5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8" customFormat="1" ht="12.75">
      <c r="A4" s="94" t="s">
        <v>121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5.75" customHeight="1">
      <c r="A5" s="95" t="s">
        <v>0</v>
      </c>
      <c r="B5" s="95" t="s">
        <v>1</v>
      </c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3</v>
      </c>
      <c r="P5" s="9"/>
      <c r="Q5" s="9"/>
      <c r="R5" s="9"/>
      <c r="S5" s="9"/>
      <c r="T5" s="9"/>
      <c r="U5" s="88" t="s">
        <v>55</v>
      </c>
      <c r="V5" s="88"/>
    </row>
    <row r="6" spans="1:44" s="6" customFormat="1" ht="21" customHeight="1">
      <c r="A6" s="96"/>
      <c r="B6" s="96"/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0" t="s">
        <v>39</v>
      </c>
      <c r="I6" s="10" t="s">
        <v>40</v>
      </c>
      <c r="J6" s="10" t="s">
        <v>41</v>
      </c>
      <c r="K6" s="10" t="s">
        <v>42</v>
      </c>
      <c r="L6" s="10" t="s">
        <v>43</v>
      </c>
      <c r="M6" s="10" t="s">
        <v>44</v>
      </c>
      <c r="N6" s="10" t="s">
        <v>45</v>
      </c>
      <c r="O6" s="10" t="s">
        <v>34</v>
      </c>
      <c r="P6" s="10" t="s">
        <v>35</v>
      </c>
      <c r="Q6" s="10" t="s">
        <v>36</v>
      </c>
      <c r="R6" s="10" t="s">
        <v>37</v>
      </c>
      <c r="S6" s="10" t="s">
        <v>38</v>
      </c>
      <c r="T6" s="10" t="s">
        <v>39</v>
      </c>
      <c r="U6" s="24" t="s">
        <v>73</v>
      </c>
      <c r="V6" s="24" t="s">
        <v>113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5" customHeight="1">
      <c r="A7" s="7" t="s">
        <v>48</v>
      </c>
      <c r="B7" s="3" t="s">
        <v>5</v>
      </c>
      <c r="C7" s="4">
        <v>2</v>
      </c>
      <c r="D7" s="4">
        <v>0</v>
      </c>
      <c r="E7" s="4">
        <v>0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1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11">
        <f>SUM(C7:N7)</f>
        <v>6</v>
      </c>
      <c r="V7" s="11">
        <f>SUM(O7:T7)</f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 customHeight="1">
      <c r="A8" s="1"/>
      <c r="B8" s="3" t="s">
        <v>6</v>
      </c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>
        <v>3</v>
      </c>
      <c r="R8" s="4">
        <v>0</v>
      </c>
      <c r="S8" s="4">
        <v>0</v>
      </c>
      <c r="T8" s="4">
        <v>0</v>
      </c>
      <c r="U8" s="11">
        <f aca="true" t="shared" si="0" ref="U8:U52">SUM(C8:N8)</f>
        <v>5</v>
      </c>
      <c r="V8" s="11">
        <f aca="true" t="shared" si="1" ref="V8:V52">SUM(O8:T8)</f>
        <v>3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 customHeight="1">
      <c r="A9" s="1"/>
      <c r="B9" s="3" t="s">
        <v>7</v>
      </c>
      <c r="C9" s="4">
        <v>0</v>
      </c>
      <c r="D9" s="4">
        <v>0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1</v>
      </c>
      <c r="S9" s="4">
        <v>7</v>
      </c>
      <c r="T9" s="4">
        <v>1</v>
      </c>
      <c r="U9" s="11">
        <f t="shared" si="0"/>
        <v>5</v>
      </c>
      <c r="V9" s="11">
        <f t="shared" si="1"/>
        <v>12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1"/>
      <c r="B10" s="3" t="s">
        <v>10</v>
      </c>
      <c r="C10" s="4">
        <v>0</v>
      </c>
      <c r="D10" s="4">
        <v>0</v>
      </c>
      <c r="E10" s="4">
        <v>0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1">
        <f t="shared" si="0"/>
        <v>9</v>
      </c>
      <c r="V10" s="11">
        <f t="shared" si="1"/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1"/>
      <c r="B11" s="3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1">
        <f t="shared" si="0"/>
        <v>1</v>
      </c>
      <c r="V11" s="11">
        <f t="shared" si="1"/>
        <v>1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5"/>
      <c r="B12" s="3" t="s">
        <v>12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1">
        <f t="shared" si="0"/>
        <v>1</v>
      </c>
      <c r="V12" s="11">
        <f t="shared" si="1"/>
        <v>1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2" t="s">
        <v>19</v>
      </c>
      <c r="B13" s="3" t="s">
        <v>5</v>
      </c>
      <c r="C13" s="4">
        <v>1</v>
      </c>
      <c r="D13" s="4">
        <v>3</v>
      </c>
      <c r="E13" s="4">
        <v>2</v>
      </c>
      <c r="F13" s="4">
        <v>2</v>
      </c>
      <c r="G13" s="4">
        <v>0</v>
      </c>
      <c r="H13" s="4">
        <v>0</v>
      </c>
      <c r="I13" s="4">
        <v>1</v>
      </c>
      <c r="J13" s="4">
        <v>1</v>
      </c>
      <c r="K13" s="4">
        <v>4</v>
      </c>
      <c r="L13" s="4">
        <v>5</v>
      </c>
      <c r="M13" s="4">
        <v>2</v>
      </c>
      <c r="N13" s="4">
        <v>1</v>
      </c>
      <c r="O13" s="4">
        <v>0</v>
      </c>
      <c r="P13" s="4">
        <v>4</v>
      </c>
      <c r="Q13" s="4">
        <v>7</v>
      </c>
      <c r="R13" s="4">
        <v>16</v>
      </c>
      <c r="S13" s="4">
        <v>6</v>
      </c>
      <c r="T13" s="4">
        <v>7</v>
      </c>
      <c r="U13" s="11">
        <f t="shared" si="0"/>
        <v>22</v>
      </c>
      <c r="V13" s="11">
        <f t="shared" si="1"/>
        <v>40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1"/>
      <c r="B14" s="3" t="s">
        <v>6</v>
      </c>
      <c r="C14" s="4">
        <v>1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2</v>
      </c>
      <c r="Q14" s="4">
        <v>6</v>
      </c>
      <c r="R14" s="4">
        <v>7</v>
      </c>
      <c r="S14" s="4">
        <v>3</v>
      </c>
      <c r="T14" s="4">
        <v>7</v>
      </c>
      <c r="U14" s="11">
        <f t="shared" si="0"/>
        <v>5</v>
      </c>
      <c r="V14" s="11">
        <f t="shared" si="1"/>
        <v>26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1"/>
      <c r="B15" s="3" t="s">
        <v>7</v>
      </c>
      <c r="C15" s="4">
        <v>0</v>
      </c>
      <c r="D15" s="4">
        <v>1</v>
      </c>
      <c r="E15" s="4">
        <v>3</v>
      </c>
      <c r="F15" s="4">
        <v>14</v>
      </c>
      <c r="G15" s="4">
        <v>1</v>
      </c>
      <c r="H15" s="4">
        <v>3</v>
      </c>
      <c r="I15" s="4">
        <v>2</v>
      </c>
      <c r="J15" s="4">
        <v>1</v>
      </c>
      <c r="K15" s="4">
        <v>7</v>
      </c>
      <c r="L15" s="4">
        <v>0</v>
      </c>
      <c r="M15" s="4">
        <v>4</v>
      </c>
      <c r="N15" s="4">
        <v>0</v>
      </c>
      <c r="O15" s="4">
        <v>2</v>
      </c>
      <c r="P15" s="4">
        <v>4</v>
      </c>
      <c r="Q15" s="4">
        <v>7</v>
      </c>
      <c r="R15" s="4">
        <v>2</v>
      </c>
      <c r="S15" s="4">
        <v>7</v>
      </c>
      <c r="T15" s="4">
        <v>5</v>
      </c>
      <c r="U15" s="11">
        <f t="shared" si="0"/>
        <v>36</v>
      </c>
      <c r="V15" s="11">
        <f t="shared" si="1"/>
        <v>27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1"/>
      <c r="B16" s="3" t="s">
        <v>8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4">
        <v>0</v>
      </c>
      <c r="Q16" s="4">
        <v>1</v>
      </c>
      <c r="R16" s="4">
        <v>2</v>
      </c>
      <c r="S16" s="4">
        <v>0</v>
      </c>
      <c r="T16" s="4">
        <v>0</v>
      </c>
      <c r="U16" s="11">
        <f t="shared" si="0"/>
        <v>5</v>
      </c>
      <c r="V16" s="11">
        <f t="shared" si="1"/>
        <v>3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1"/>
      <c r="B17" s="3" t="s">
        <v>9</v>
      </c>
      <c r="C17" s="4">
        <v>0</v>
      </c>
      <c r="D17" s="4">
        <v>2</v>
      </c>
      <c r="E17" s="4">
        <v>0</v>
      </c>
      <c r="F17" s="4">
        <v>2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2</v>
      </c>
      <c r="N17" s="4">
        <v>2</v>
      </c>
      <c r="O17" s="4">
        <v>1</v>
      </c>
      <c r="P17" s="4">
        <v>1</v>
      </c>
      <c r="Q17" s="4">
        <v>0</v>
      </c>
      <c r="R17" s="4">
        <v>0</v>
      </c>
      <c r="S17" s="4">
        <v>0</v>
      </c>
      <c r="T17" s="4">
        <v>1</v>
      </c>
      <c r="U17" s="11">
        <f t="shared" si="0"/>
        <v>10</v>
      </c>
      <c r="V17" s="11">
        <f t="shared" si="1"/>
        <v>3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1"/>
      <c r="B18" s="3" t="s">
        <v>10</v>
      </c>
      <c r="C18" s="4">
        <v>0</v>
      </c>
      <c r="D18" s="4">
        <v>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3</v>
      </c>
      <c r="O18" s="4">
        <v>4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11">
        <f t="shared" si="0"/>
        <v>5</v>
      </c>
      <c r="V18" s="11">
        <f t="shared" si="1"/>
        <v>6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>
      <c r="A19" s="1"/>
      <c r="B19" s="3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11"/>
      <c r="V19" s="11">
        <f t="shared" si="1"/>
        <v>1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5"/>
      <c r="B20" s="3" t="s">
        <v>12</v>
      </c>
      <c r="C20" s="4">
        <v>0</v>
      </c>
      <c r="D20" s="4">
        <v>0</v>
      </c>
      <c r="E20" s="4">
        <v>0</v>
      </c>
      <c r="F20" s="4">
        <v>0</v>
      </c>
      <c r="G20" s="4">
        <v>4</v>
      </c>
      <c r="H20" s="4">
        <v>0</v>
      </c>
      <c r="I20" s="4">
        <v>1</v>
      </c>
      <c r="J20" s="4">
        <v>0</v>
      </c>
      <c r="K20" s="4">
        <v>2</v>
      </c>
      <c r="L20" s="4">
        <v>0</v>
      </c>
      <c r="M20" s="4">
        <v>0</v>
      </c>
      <c r="N20" s="4">
        <v>2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11">
        <f t="shared" si="0"/>
        <v>9</v>
      </c>
      <c r="V20" s="11">
        <f t="shared" si="1"/>
        <v>2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" customHeight="1">
      <c r="A21" s="2" t="s">
        <v>21</v>
      </c>
      <c r="B21" s="3" t="s">
        <v>5</v>
      </c>
      <c r="C21" s="4">
        <v>11</v>
      </c>
      <c r="D21" s="4">
        <v>6</v>
      </c>
      <c r="E21" s="4">
        <v>10</v>
      </c>
      <c r="F21" s="4">
        <v>11</v>
      </c>
      <c r="G21" s="4">
        <v>14</v>
      </c>
      <c r="H21" s="4">
        <v>3</v>
      </c>
      <c r="I21" s="4">
        <v>2</v>
      </c>
      <c r="J21" s="4">
        <v>5</v>
      </c>
      <c r="K21" s="4">
        <v>2</v>
      </c>
      <c r="L21" s="4">
        <v>15</v>
      </c>
      <c r="M21" s="4">
        <v>8</v>
      </c>
      <c r="N21" s="4">
        <v>8</v>
      </c>
      <c r="O21" s="4">
        <v>1</v>
      </c>
      <c r="P21" s="4">
        <v>5</v>
      </c>
      <c r="Q21" s="4">
        <v>40</v>
      </c>
      <c r="R21" s="4">
        <v>10</v>
      </c>
      <c r="S21" s="4">
        <v>8</v>
      </c>
      <c r="T21" s="4">
        <v>14</v>
      </c>
      <c r="U21" s="11">
        <f t="shared" si="0"/>
        <v>95</v>
      </c>
      <c r="V21" s="11">
        <f t="shared" si="1"/>
        <v>78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5" customHeight="1">
      <c r="A22" s="1"/>
      <c r="B22" s="3" t="s">
        <v>6</v>
      </c>
      <c r="C22" s="4">
        <v>9</v>
      </c>
      <c r="D22" s="4">
        <v>11</v>
      </c>
      <c r="E22" s="4">
        <v>3</v>
      </c>
      <c r="F22" s="4">
        <v>1</v>
      </c>
      <c r="G22" s="4">
        <v>2</v>
      </c>
      <c r="H22" s="4">
        <v>3</v>
      </c>
      <c r="I22" s="4">
        <v>5</v>
      </c>
      <c r="J22" s="4">
        <v>1</v>
      </c>
      <c r="K22" s="4">
        <v>3</v>
      </c>
      <c r="L22" s="4">
        <v>6</v>
      </c>
      <c r="M22" s="4">
        <v>4</v>
      </c>
      <c r="N22" s="4">
        <v>7</v>
      </c>
      <c r="O22" s="4">
        <v>8</v>
      </c>
      <c r="P22" s="4">
        <v>8</v>
      </c>
      <c r="Q22" s="4">
        <v>15</v>
      </c>
      <c r="R22" s="4">
        <v>11</v>
      </c>
      <c r="S22" s="4">
        <v>9</v>
      </c>
      <c r="T22" s="4">
        <v>14</v>
      </c>
      <c r="U22" s="11">
        <f t="shared" si="0"/>
        <v>55</v>
      </c>
      <c r="V22" s="11">
        <f t="shared" si="1"/>
        <v>65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5" customHeight="1">
      <c r="A23" s="1"/>
      <c r="B23" s="3" t="s">
        <v>7</v>
      </c>
      <c r="C23" s="4">
        <v>7</v>
      </c>
      <c r="D23" s="4">
        <v>7</v>
      </c>
      <c r="E23" s="4">
        <v>4</v>
      </c>
      <c r="F23" s="4">
        <v>7</v>
      </c>
      <c r="G23" s="4">
        <v>4</v>
      </c>
      <c r="H23" s="4">
        <v>2</v>
      </c>
      <c r="I23" s="4">
        <v>6</v>
      </c>
      <c r="J23" s="4">
        <v>5</v>
      </c>
      <c r="K23" s="4">
        <v>3</v>
      </c>
      <c r="L23" s="4">
        <v>16</v>
      </c>
      <c r="M23" s="4">
        <v>6</v>
      </c>
      <c r="N23" s="4">
        <v>10</v>
      </c>
      <c r="O23" s="4">
        <v>3</v>
      </c>
      <c r="P23" s="4">
        <v>13</v>
      </c>
      <c r="Q23" s="4">
        <v>7</v>
      </c>
      <c r="R23" s="4">
        <v>11</v>
      </c>
      <c r="S23" s="4">
        <v>2</v>
      </c>
      <c r="T23" s="4">
        <v>5</v>
      </c>
      <c r="U23" s="11">
        <f t="shared" si="0"/>
        <v>77</v>
      </c>
      <c r="V23" s="11">
        <f t="shared" si="1"/>
        <v>41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" customHeight="1">
      <c r="A24" s="1"/>
      <c r="B24" s="3" t="s">
        <v>8</v>
      </c>
      <c r="C24" s="4">
        <v>0</v>
      </c>
      <c r="D24" s="4">
        <v>1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1</v>
      </c>
      <c r="K24" s="4">
        <v>2</v>
      </c>
      <c r="L24" s="4">
        <v>4</v>
      </c>
      <c r="M24" s="4">
        <v>3</v>
      </c>
      <c r="N24" s="4">
        <v>1</v>
      </c>
      <c r="O24" s="4">
        <v>0</v>
      </c>
      <c r="P24" s="4">
        <v>3</v>
      </c>
      <c r="Q24" s="4">
        <v>1</v>
      </c>
      <c r="R24" s="4">
        <v>2</v>
      </c>
      <c r="S24" s="4">
        <v>1</v>
      </c>
      <c r="T24" s="4">
        <v>1</v>
      </c>
      <c r="U24" s="11">
        <f t="shared" si="0"/>
        <v>14</v>
      </c>
      <c r="V24" s="11">
        <f t="shared" si="1"/>
        <v>8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5" customHeight="1">
      <c r="A25" s="1"/>
      <c r="B25" s="3" t="s">
        <v>9</v>
      </c>
      <c r="C25" s="4">
        <v>4</v>
      </c>
      <c r="D25" s="4">
        <v>3</v>
      </c>
      <c r="E25" s="4">
        <v>0</v>
      </c>
      <c r="F25" s="4">
        <v>2</v>
      </c>
      <c r="G25" s="4">
        <v>0</v>
      </c>
      <c r="H25" s="4">
        <v>1</v>
      </c>
      <c r="I25" s="4">
        <v>1</v>
      </c>
      <c r="J25" s="4">
        <v>2</v>
      </c>
      <c r="K25" s="4">
        <v>2</v>
      </c>
      <c r="L25" s="4">
        <v>0</v>
      </c>
      <c r="M25" s="4">
        <v>1</v>
      </c>
      <c r="N25" s="4">
        <v>4</v>
      </c>
      <c r="O25" s="4">
        <v>4</v>
      </c>
      <c r="P25" s="4">
        <v>3</v>
      </c>
      <c r="Q25" s="4">
        <v>4</v>
      </c>
      <c r="R25" s="4">
        <v>3</v>
      </c>
      <c r="S25" s="4">
        <v>1</v>
      </c>
      <c r="T25" s="4">
        <v>3</v>
      </c>
      <c r="U25" s="11">
        <f t="shared" si="0"/>
        <v>20</v>
      </c>
      <c r="V25" s="11">
        <f t="shared" si="1"/>
        <v>18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5" customHeight="1">
      <c r="A26" s="1"/>
      <c r="B26" s="3" t="s">
        <v>10</v>
      </c>
      <c r="C26" s="4">
        <v>7</v>
      </c>
      <c r="D26" s="4">
        <v>2</v>
      </c>
      <c r="E26" s="4">
        <v>1</v>
      </c>
      <c r="F26" s="4">
        <v>0</v>
      </c>
      <c r="G26" s="4">
        <v>3</v>
      </c>
      <c r="H26" s="4">
        <v>0</v>
      </c>
      <c r="I26" s="4">
        <v>2</v>
      </c>
      <c r="J26" s="4">
        <v>3</v>
      </c>
      <c r="K26" s="4">
        <v>2</v>
      </c>
      <c r="L26" s="4">
        <v>1</v>
      </c>
      <c r="M26" s="4">
        <v>2</v>
      </c>
      <c r="N26" s="4">
        <v>3</v>
      </c>
      <c r="O26" s="4">
        <v>2</v>
      </c>
      <c r="P26" s="4">
        <v>0</v>
      </c>
      <c r="Q26" s="4">
        <v>3</v>
      </c>
      <c r="R26" s="4">
        <v>6</v>
      </c>
      <c r="S26" s="4">
        <v>2</v>
      </c>
      <c r="T26" s="4">
        <v>3</v>
      </c>
      <c r="U26" s="11">
        <f t="shared" si="0"/>
        <v>26</v>
      </c>
      <c r="V26" s="11">
        <f t="shared" si="1"/>
        <v>16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5" customHeight="1">
      <c r="A27" s="1"/>
      <c r="B27" s="3" t="s">
        <v>11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11">
        <f t="shared" si="0"/>
        <v>3</v>
      </c>
      <c r="V27" s="11">
        <f t="shared" si="1"/>
        <v>1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5" customHeight="1">
      <c r="A28" s="5"/>
      <c r="B28" s="3" t="s">
        <v>12</v>
      </c>
      <c r="C28" s="4">
        <v>3</v>
      </c>
      <c r="D28" s="4">
        <v>0</v>
      </c>
      <c r="E28" s="4">
        <v>0</v>
      </c>
      <c r="F28" s="4">
        <v>2</v>
      </c>
      <c r="G28" s="4">
        <v>0</v>
      </c>
      <c r="H28" s="4">
        <v>1</v>
      </c>
      <c r="I28" s="4">
        <v>0</v>
      </c>
      <c r="J28" s="4">
        <v>0</v>
      </c>
      <c r="K28" s="4">
        <v>1</v>
      </c>
      <c r="L28" s="4">
        <v>2</v>
      </c>
      <c r="M28" s="4">
        <v>7</v>
      </c>
      <c r="N28" s="4">
        <v>9</v>
      </c>
      <c r="O28" s="4">
        <v>4</v>
      </c>
      <c r="P28" s="4">
        <v>0</v>
      </c>
      <c r="Q28" s="4">
        <v>0</v>
      </c>
      <c r="R28" s="4">
        <v>2</v>
      </c>
      <c r="S28" s="4">
        <v>1</v>
      </c>
      <c r="T28" s="4">
        <v>1</v>
      </c>
      <c r="U28" s="11">
        <f t="shared" si="0"/>
        <v>25</v>
      </c>
      <c r="V28" s="11">
        <f t="shared" si="1"/>
        <v>8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5" customHeight="1">
      <c r="A29" s="2" t="s">
        <v>52</v>
      </c>
      <c r="B29" s="3" t="s">
        <v>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3</v>
      </c>
      <c r="R29" s="4">
        <v>0</v>
      </c>
      <c r="S29" s="4">
        <v>0</v>
      </c>
      <c r="T29" s="4">
        <v>0</v>
      </c>
      <c r="U29" s="11">
        <f t="shared" si="0"/>
        <v>0</v>
      </c>
      <c r="V29" s="11">
        <f t="shared" si="1"/>
        <v>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5" customHeight="1">
      <c r="A30" s="1"/>
      <c r="B30" s="3" t="s">
        <v>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3</v>
      </c>
      <c r="S30" s="4">
        <v>0</v>
      </c>
      <c r="T30" s="4">
        <v>0</v>
      </c>
      <c r="U30" s="11">
        <f t="shared" si="0"/>
        <v>0</v>
      </c>
      <c r="V30" s="11">
        <f t="shared" si="1"/>
        <v>5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5" customHeight="1">
      <c r="A31" s="1"/>
      <c r="B31" s="3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11"/>
      <c r="V31" s="11">
        <f t="shared" si="1"/>
        <v>1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5" customHeight="1">
      <c r="A32" s="1"/>
      <c r="B32" s="3" t="s">
        <v>9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</v>
      </c>
      <c r="T32" s="4">
        <v>0</v>
      </c>
      <c r="U32" s="11">
        <f t="shared" si="0"/>
        <v>0</v>
      </c>
      <c r="V32" s="11">
        <f t="shared" si="1"/>
        <v>1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5" customHeight="1">
      <c r="A33" s="5"/>
      <c r="B33" s="3" t="s">
        <v>12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3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1">
        <f t="shared" si="0"/>
        <v>3</v>
      </c>
      <c r="V33" s="11">
        <f t="shared" si="1"/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5" customHeight="1">
      <c r="A34" s="7" t="s">
        <v>47</v>
      </c>
      <c r="B34" s="3" t="s">
        <v>5</v>
      </c>
      <c r="C34" s="4">
        <v>7</v>
      </c>
      <c r="D34" s="4">
        <v>3</v>
      </c>
      <c r="E34" s="4">
        <v>1</v>
      </c>
      <c r="F34" s="4">
        <v>3</v>
      </c>
      <c r="G34" s="4">
        <v>0</v>
      </c>
      <c r="H34" s="4">
        <v>0</v>
      </c>
      <c r="I34" s="4">
        <v>0</v>
      </c>
      <c r="J34" s="4">
        <v>1</v>
      </c>
      <c r="K34" s="4">
        <v>2</v>
      </c>
      <c r="L34" s="4">
        <v>3</v>
      </c>
      <c r="M34" s="4">
        <v>9</v>
      </c>
      <c r="N34" s="4">
        <v>21</v>
      </c>
      <c r="O34" s="4">
        <v>3</v>
      </c>
      <c r="P34" s="4">
        <v>3</v>
      </c>
      <c r="Q34" s="4">
        <v>0</v>
      </c>
      <c r="R34" s="4">
        <v>0</v>
      </c>
      <c r="S34" s="4">
        <v>9</v>
      </c>
      <c r="T34" s="4">
        <v>0</v>
      </c>
      <c r="U34" s="11">
        <f t="shared" si="0"/>
        <v>50</v>
      </c>
      <c r="V34" s="11">
        <f t="shared" si="1"/>
        <v>15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15" customHeight="1">
      <c r="A35" s="1"/>
      <c r="B35" s="3" t="s">
        <v>6</v>
      </c>
      <c r="C35" s="4">
        <v>3</v>
      </c>
      <c r="D35" s="4">
        <v>3</v>
      </c>
      <c r="E35" s="4">
        <v>1</v>
      </c>
      <c r="F35" s="4">
        <v>3</v>
      </c>
      <c r="G35" s="4">
        <v>1</v>
      </c>
      <c r="H35" s="4">
        <v>2</v>
      </c>
      <c r="I35" s="4">
        <v>1</v>
      </c>
      <c r="J35" s="4">
        <v>1</v>
      </c>
      <c r="K35" s="4">
        <v>2</v>
      </c>
      <c r="L35" s="4">
        <v>2</v>
      </c>
      <c r="M35" s="4">
        <v>2</v>
      </c>
      <c r="N35" s="4">
        <v>9</v>
      </c>
      <c r="O35" s="4">
        <v>3</v>
      </c>
      <c r="P35" s="4">
        <v>5</v>
      </c>
      <c r="Q35" s="4">
        <v>2</v>
      </c>
      <c r="R35" s="4">
        <v>4</v>
      </c>
      <c r="S35" s="4">
        <v>12</v>
      </c>
      <c r="T35" s="4">
        <v>5</v>
      </c>
      <c r="U35" s="11">
        <f t="shared" si="0"/>
        <v>30</v>
      </c>
      <c r="V35" s="11">
        <f t="shared" si="1"/>
        <v>31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ht="15" customHeight="1">
      <c r="A36" s="1"/>
      <c r="B36" s="3" t="s">
        <v>7</v>
      </c>
      <c r="C36" s="4">
        <v>3</v>
      </c>
      <c r="D36" s="4">
        <v>3</v>
      </c>
      <c r="E36" s="4">
        <v>2</v>
      </c>
      <c r="F36" s="4">
        <v>7</v>
      </c>
      <c r="G36" s="4">
        <v>2</v>
      </c>
      <c r="H36" s="4">
        <v>1</v>
      </c>
      <c r="I36" s="4">
        <v>0</v>
      </c>
      <c r="J36" s="4">
        <v>1</v>
      </c>
      <c r="K36" s="4">
        <v>5</v>
      </c>
      <c r="L36" s="4">
        <v>6</v>
      </c>
      <c r="M36" s="4">
        <v>5</v>
      </c>
      <c r="N36" s="4">
        <v>16</v>
      </c>
      <c r="O36" s="4">
        <v>4</v>
      </c>
      <c r="P36" s="4">
        <v>4</v>
      </c>
      <c r="Q36" s="4">
        <v>2</v>
      </c>
      <c r="R36" s="4">
        <v>9</v>
      </c>
      <c r="S36" s="4">
        <v>10</v>
      </c>
      <c r="T36" s="4">
        <v>3</v>
      </c>
      <c r="U36" s="11">
        <f t="shared" si="0"/>
        <v>51</v>
      </c>
      <c r="V36" s="11">
        <f t="shared" si="1"/>
        <v>32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15" customHeight="1">
      <c r="A37" s="1"/>
      <c r="B37" s="3" t="s">
        <v>8</v>
      </c>
      <c r="C37" s="4">
        <v>1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0</v>
      </c>
      <c r="U37" s="11">
        <f t="shared" si="0"/>
        <v>4</v>
      </c>
      <c r="V37" s="11">
        <f t="shared" si="1"/>
        <v>2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15" customHeight="1">
      <c r="A38" s="1"/>
      <c r="B38" s="3" t="s">
        <v>9</v>
      </c>
      <c r="C38" s="4">
        <v>3</v>
      </c>
      <c r="D38" s="4">
        <v>2</v>
      </c>
      <c r="E38" s="4">
        <v>1</v>
      </c>
      <c r="F38" s="4">
        <v>0</v>
      </c>
      <c r="G38" s="4">
        <v>2</v>
      </c>
      <c r="H38" s="4">
        <v>0</v>
      </c>
      <c r="I38" s="4">
        <v>0</v>
      </c>
      <c r="J38" s="4">
        <v>3</v>
      </c>
      <c r="K38" s="4">
        <v>0</v>
      </c>
      <c r="L38" s="4">
        <v>0</v>
      </c>
      <c r="M38" s="4">
        <v>1</v>
      </c>
      <c r="N38" s="4">
        <v>0</v>
      </c>
      <c r="O38" s="4">
        <v>3</v>
      </c>
      <c r="P38" s="4">
        <v>0</v>
      </c>
      <c r="Q38" s="4">
        <v>2</v>
      </c>
      <c r="R38" s="4">
        <v>1</v>
      </c>
      <c r="S38" s="4">
        <v>4</v>
      </c>
      <c r="T38" s="4">
        <v>1</v>
      </c>
      <c r="U38" s="11">
        <f t="shared" si="0"/>
        <v>12</v>
      </c>
      <c r="V38" s="11">
        <f t="shared" si="1"/>
        <v>11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5" customHeight="1">
      <c r="A39" s="1"/>
      <c r="B39" s="3" t="s">
        <v>10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1</v>
      </c>
      <c r="O39" s="4">
        <v>3</v>
      </c>
      <c r="P39" s="4">
        <v>0</v>
      </c>
      <c r="Q39" s="4">
        <v>0</v>
      </c>
      <c r="R39" s="4">
        <v>5</v>
      </c>
      <c r="S39" s="4">
        <v>10</v>
      </c>
      <c r="T39" s="4">
        <v>4</v>
      </c>
      <c r="U39" s="11">
        <f t="shared" si="0"/>
        <v>4</v>
      </c>
      <c r="V39" s="11">
        <f t="shared" si="1"/>
        <v>22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ht="15" customHeight="1">
      <c r="A40" s="1"/>
      <c r="B40" s="3" t="s">
        <v>11</v>
      </c>
      <c r="C40" s="4">
        <v>1</v>
      </c>
      <c r="D40" s="4">
        <v>4</v>
      </c>
      <c r="E40" s="4">
        <v>0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1</v>
      </c>
      <c r="L40" s="4">
        <v>1</v>
      </c>
      <c r="M40" s="4">
        <v>0</v>
      </c>
      <c r="N40" s="4">
        <v>2</v>
      </c>
      <c r="O40" s="4">
        <v>3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11">
        <f t="shared" si="0"/>
        <v>11</v>
      </c>
      <c r="V40" s="11">
        <f t="shared" si="1"/>
        <v>5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ht="15" customHeight="1">
      <c r="A41" s="5"/>
      <c r="B41" s="3" t="s">
        <v>12</v>
      </c>
      <c r="C41" s="4">
        <v>1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2</v>
      </c>
      <c r="M41" s="4">
        <v>1</v>
      </c>
      <c r="N41" s="4">
        <v>7</v>
      </c>
      <c r="O41" s="4">
        <v>2</v>
      </c>
      <c r="P41" s="4">
        <v>1</v>
      </c>
      <c r="Q41" s="4">
        <v>0</v>
      </c>
      <c r="R41" s="4">
        <v>1</v>
      </c>
      <c r="S41" s="4">
        <v>9</v>
      </c>
      <c r="T41" s="4">
        <v>0</v>
      </c>
      <c r="U41" s="11">
        <f t="shared" si="0"/>
        <v>12</v>
      </c>
      <c r="V41" s="11">
        <f t="shared" si="1"/>
        <v>13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ht="15" customHeight="1">
      <c r="A42" s="2" t="s">
        <v>14</v>
      </c>
      <c r="B42" s="3" t="s">
        <v>5</v>
      </c>
      <c r="C42" s="4">
        <v>2</v>
      </c>
      <c r="D42" s="4">
        <v>1</v>
      </c>
      <c r="E42" s="4">
        <v>17</v>
      </c>
      <c r="F42" s="4">
        <v>4</v>
      </c>
      <c r="G42" s="4">
        <v>4</v>
      </c>
      <c r="H42" s="4">
        <v>2</v>
      </c>
      <c r="I42" s="4">
        <v>4</v>
      </c>
      <c r="J42" s="4">
        <v>14</v>
      </c>
      <c r="K42" s="4">
        <v>9</v>
      </c>
      <c r="L42" s="4">
        <v>6</v>
      </c>
      <c r="M42" s="4">
        <v>4</v>
      </c>
      <c r="N42" s="4">
        <v>19</v>
      </c>
      <c r="O42" s="4">
        <v>3</v>
      </c>
      <c r="P42" s="4">
        <v>0</v>
      </c>
      <c r="Q42" s="4">
        <v>9</v>
      </c>
      <c r="R42" s="4">
        <v>2</v>
      </c>
      <c r="S42" s="4">
        <v>2</v>
      </c>
      <c r="T42" s="4">
        <v>3</v>
      </c>
      <c r="U42" s="11">
        <f t="shared" si="0"/>
        <v>86</v>
      </c>
      <c r="V42" s="11">
        <f t="shared" si="1"/>
        <v>19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5" customHeight="1">
      <c r="A43" s="1"/>
      <c r="B43" s="3" t="s">
        <v>6</v>
      </c>
      <c r="C43" s="4">
        <v>2</v>
      </c>
      <c r="D43" s="4">
        <v>3</v>
      </c>
      <c r="E43" s="4">
        <v>2</v>
      </c>
      <c r="F43" s="4">
        <v>4</v>
      </c>
      <c r="G43" s="4">
        <v>6</v>
      </c>
      <c r="H43" s="4">
        <v>3</v>
      </c>
      <c r="I43" s="4">
        <v>5</v>
      </c>
      <c r="J43" s="4">
        <v>2</v>
      </c>
      <c r="K43" s="4">
        <v>1</v>
      </c>
      <c r="L43" s="4">
        <v>3</v>
      </c>
      <c r="M43" s="4">
        <v>1</v>
      </c>
      <c r="N43" s="4">
        <v>35</v>
      </c>
      <c r="O43" s="4">
        <v>6</v>
      </c>
      <c r="P43" s="4">
        <v>0</v>
      </c>
      <c r="Q43" s="4">
        <v>4</v>
      </c>
      <c r="R43" s="4">
        <v>6</v>
      </c>
      <c r="S43" s="4">
        <v>19</v>
      </c>
      <c r="T43" s="4">
        <v>2</v>
      </c>
      <c r="U43" s="11">
        <f t="shared" si="0"/>
        <v>67</v>
      </c>
      <c r="V43" s="11">
        <f t="shared" si="1"/>
        <v>37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5" customHeight="1">
      <c r="A44" s="1"/>
      <c r="B44" s="3" t="s">
        <v>7</v>
      </c>
      <c r="C44" s="4">
        <v>2</v>
      </c>
      <c r="D44" s="4">
        <v>4</v>
      </c>
      <c r="E44" s="4">
        <v>1</v>
      </c>
      <c r="F44" s="4">
        <v>9</v>
      </c>
      <c r="G44" s="4">
        <v>1</v>
      </c>
      <c r="H44" s="4">
        <v>3</v>
      </c>
      <c r="I44" s="4">
        <v>26</v>
      </c>
      <c r="J44" s="4">
        <v>21</v>
      </c>
      <c r="K44" s="4">
        <v>10</v>
      </c>
      <c r="L44" s="4">
        <v>9</v>
      </c>
      <c r="M44" s="4">
        <v>6</v>
      </c>
      <c r="N44" s="4">
        <v>63</v>
      </c>
      <c r="O44" s="4">
        <v>5</v>
      </c>
      <c r="P44" s="4">
        <v>3</v>
      </c>
      <c r="Q44" s="4">
        <v>0</v>
      </c>
      <c r="R44" s="4">
        <v>1</v>
      </c>
      <c r="S44" s="4">
        <v>7</v>
      </c>
      <c r="T44" s="4">
        <v>1</v>
      </c>
      <c r="U44" s="11">
        <f t="shared" si="0"/>
        <v>155</v>
      </c>
      <c r="V44" s="11">
        <f t="shared" si="1"/>
        <v>17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5" customHeight="1">
      <c r="A45" s="1"/>
      <c r="B45" s="3" t="s">
        <v>8</v>
      </c>
      <c r="C45" s="4">
        <v>0</v>
      </c>
      <c r="D45" s="4">
        <v>1</v>
      </c>
      <c r="E45" s="4">
        <v>1</v>
      </c>
      <c r="F45" s="4">
        <v>0</v>
      </c>
      <c r="G45" s="4">
        <v>1</v>
      </c>
      <c r="H45" s="4">
        <v>1</v>
      </c>
      <c r="I45" s="4">
        <v>1</v>
      </c>
      <c r="J45" s="4">
        <v>3</v>
      </c>
      <c r="K45" s="4">
        <v>2</v>
      </c>
      <c r="L45" s="4">
        <v>1</v>
      </c>
      <c r="M45" s="4">
        <v>1</v>
      </c>
      <c r="N45" s="4">
        <v>5</v>
      </c>
      <c r="O45" s="4">
        <v>0</v>
      </c>
      <c r="P45" s="4">
        <v>1</v>
      </c>
      <c r="Q45" s="4">
        <v>1</v>
      </c>
      <c r="R45" s="4">
        <v>1</v>
      </c>
      <c r="S45" s="4">
        <v>2</v>
      </c>
      <c r="T45" s="4">
        <v>0</v>
      </c>
      <c r="U45" s="11">
        <f t="shared" si="0"/>
        <v>17</v>
      </c>
      <c r="V45" s="11">
        <f t="shared" si="1"/>
        <v>5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5" customHeight="1">
      <c r="A46" s="1"/>
      <c r="B46" s="3" t="s">
        <v>9</v>
      </c>
      <c r="C46" s="4">
        <v>1</v>
      </c>
      <c r="D46" s="4">
        <v>2</v>
      </c>
      <c r="E46" s="4">
        <v>1</v>
      </c>
      <c r="F46" s="4">
        <v>1</v>
      </c>
      <c r="G46" s="4">
        <v>2</v>
      </c>
      <c r="H46" s="4">
        <v>0</v>
      </c>
      <c r="I46" s="4">
        <v>1</v>
      </c>
      <c r="J46" s="4">
        <v>4</v>
      </c>
      <c r="K46" s="4">
        <v>0</v>
      </c>
      <c r="L46" s="4">
        <v>2</v>
      </c>
      <c r="M46" s="4">
        <v>1</v>
      </c>
      <c r="N46" s="4">
        <v>4</v>
      </c>
      <c r="O46" s="4">
        <v>2</v>
      </c>
      <c r="P46" s="4">
        <v>0</v>
      </c>
      <c r="Q46" s="4">
        <v>0</v>
      </c>
      <c r="R46" s="4">
        <v>3</v>
      </c>
      <c r="S46" s="4">
        <v>2</v>
      </c>
      <c r="T46" s="4">
        <v>3</v>
      </c>
      <c r="U46" s="11">
        <f t="shared" si="0"/>
        <v>19</v>
      </c>
      <c r="V46" s="11">
        <f t="shared" si="1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ht="15" customHeight="1">
      <c r="A47" s="1"/>
      <c r="B47" s="3" t="s">
        <v>10</v>
      </c>
      <c r="C47" s="4">
        <v>4</v>
      </c>
      <c r="D47" s="4">
        <v>5</v>
      </c>
      <c r="E47" s="4">
        <v>3</v>
      </c>
      <c r="F47" s="4">
        <v>1</v>
      </c>
      <c r="G47" s="4">
        <v>1</v>
      </c>
      <c r="H47" s="4">
        <v>2</v>
      </c>
      <c r="I47" s="4">
        <v>2</v>
      </c>
      <c r="J47" s="4">
        <v>4</v>
      </c>
      <c r="K47" s="4">
        <v>1</v>
      </c>
      <c r="L47" s="4">
        <v>5</v>
      </c>
      <c r="M47" s="4">
        <v>2</v>
      </c>
      <c r="N47" s="4">
        <v>0</v>
      </c>
      <c r="O47" s="4">
        <v>1</v>
      </c>
      <c r="P47" s="4">
        <v>0</v>
      </c>
      <c r="Q47" s="4">
        <v>1</v>
      </c>
      <c r="R47" s="4">
        <v>0</v>
      </c>
      <c r="S47" s="4">
        <v>0</v>
      </c>
      <c r="T47" s="4">
        <v>3</v>
      </c>
      <c r="U47" s="11">
        <f t="shared" si="0"/>
        <v>30</v>
      </c>
      <c r="V47" s="11">
        <f t="shared" si="1"/>
        <v>5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ht="15" customHeight="1">
      <c r="A48" s="1"/>
      <c r="B48" s="3" t="s">
        <v>11</v>
      </c>
      <c r="C48" s="4">
        <v>0</v>
      </c>
      <c r="D48" s="4">
        <v>1</v>
      </c>
      <c r="E48" s="4">
        <v>1</v>
      </c>
      <c r="F48" s="4">
        <v>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</v>
      </c>
      <c r="M48" s="4">
        <v>2</v>
      </c>
      <c r="N48" s="4">
        <v>1</v>
      </c>
      <c r="O48" s="4">
        <v>0</v>
      </c>
      <c r="P48" s="4">
        <v>0</v>
      </c>
      <c r="Q48" s="4">
        <v>1</v>
      </c>
      <c r="R48" s="4">
        <v>2</v>
      </c>
      <c r="S48" s="4">
        <v>0</v>
      </c>
      <c r="T48" s="4">
        <v>0</v>
      </c>
      <c r="U48" s="11">
        <f t="shared" si="0"/>
        <v>10</v>
      </c>
      <c r="V48" s="11">
        <f t="shared" si="1"/>
        <v>3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ht="15" customHeight="1">
      <c r="A49" s="5"/>
      <c r="B49" s="3" t="s">
        <v>12</v>
      </c>
      <c r="C49" s="4">
        <v>3</v>
      </c>
      <c r="D49" s="4">
        <v>0</v>
      </c>
      <c r="E49" s="4">
        <v>1</v>
      </c>
      <c r="F49" s="4">
        <v>5</v>
      </c>
      <c r="G49" s="4">
        <v>2</v>
      </c>
      <c r="H49" s="4">
        <v>2</v>
      </c>
      <c r="I49" s="4">
        <v>5</v>
      </c>
      <c r="J49" s="4">
        <v>0</v>
      </c>
      <c r="K49" s="4">
        <v>1</v>
      </c>
      <c r="L49" s="4">
        <v>5</v>
      </c>
      <c r="M49" s="4">
        <v>6</v>
      </c>
      <c r="N49" s="4">
        <v>12</v>
      </c>
      <c r="O49" s="4">
        <v>16</v>
      </c>
      <c r="P49" s="4">
        <v>1</v>
      </c>
      <c r="Q49" s="4">
        <v>3</v>
      </c>
      <c r="R49" s="4">
        <v>3</v>
      </c>
      <c r="S49" s="4">
        <v>10</v>
      </c>
      <c r="T49" s="4">
        <v>9</v>
      </c>
      <c r="U49" s="11">
        <f t="shared" si="0"/>
        <v>42</v>
      </c>
      <c r="V49" s="11">
        <f t="shared" si="1"/>
        <v>42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ht="15" customHeight="1">
      <c r="A50" s="2" t="s">
        <v>53</v>
      </c>
      <c r="B50" s="3" t="s">
        <v>5</v>
      </c>
      <c r="C50" s="4">
        <v>0</v>
      </c>
      <c r="D50" s="4">
        <v>0</v>
      </c>
      <c r="E50" s="4">
        <v>0</v>
      </c>
      <c r="F50" s="4">
        <v>0</v>
      </c>
      <c r="G50" s="4">
        <v>4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11">
        <f t="shared" si="0"/>
        <v>5</v>
      </c>
      <c r="V50" s="11">
        <f t="shared" si="1"/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15" customHeight="1">
      <c r="A51" s="1"/>
      <c r="B51" s="3" t="s">
        <v>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1">
        <f t="shared" si="0"/>
        <v>1</v>
      </c>
      <c r="V51" s="11">
        <f t="shared" si="1"/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ht="15" customHeight="1">
      <c r="A52" s="5"/>
      <c r="B52" s="3" t="s">
        <v>7</v>
      </c>
      <c r="C52" s="4">
        <v>0</v>
      </c>
      <c r="D52" s="4">
        <v>0</v>
      </c>
      <c r="E52" s="4">
        <v>2</v>
      </c>
      <c r="F52" s="4">
        <v>0</v>
      </c>
      <c r="G52" s="4">
        <v>0</v>
      </c>
      <c r="H52" s="4">
        <v>1</v>
      </c>
      <c r="I52" s="4">
        <v>0</v>
      </c>
      <c r="J52" s="4">
        <v>1</v>
      </c>
      <c r="K52" s="4">
        <v>0</v>
      </c>
      <c r="L52" s="4">
        <v>3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11">
        <f t="shared" si="0"/>
        <v>7</v>
      </c>
      <c r="V52" s="11">
        <f t="shared" si="1"/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22" ht="12.75">
      <c r="A53" s="87" t="s">
        <v>50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</row>
  </sheetData>
  <mergeCells count="8">
    <mergeCell ref="A1:V1"/>
    <mergeCell ref="U5:V5"/>
    <mergeCell ref="A53:V53"/>
    <mergeCell ref="A2:V2"/>
    <mergeCell ref="A3:V3"/>
    <mergeCell ref="A4:V4"/>
    <mergeCell ref="A5:A6"/>
    <mergeCell ref="B5:B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9"/>
  <sheetViews>
    <sheetView zoomScale="75" zoomScaleNormal="75" workbookViewId="0" topLeftCell="A1">
      <selection activeCell="V112" sqref="V112:V118"/>
    </sheetView>
  </sheetViews>
  <sheetFormatPr defaultColWidth="11.421875" defaultRowHeight="12.75"/>
  <cols>
    <col min="1" max="1" width="5.00390625" style="44" customWidth="1"/>
    <col min="2" max="2" width="27.7109375" style="52" customWidth="1"/>
    <col min="3" max="4" width="5.7109375" style="44" bestFit="1" customWidth="1"/>
    <col min="5" max="5" width="8.28125" style="44" bestFit="1" customWidth="1"/>
    <col min="6" max="20" width="5.7109375" style="44" bestFit="1" customWidth="1"/>
    <col min="21" max="21" width="9.57421875" style="44" customWidth="1"/>
    <col min="22" max="22" width="10.28125" style="44" customWidth="1"/>
    <col min="23" max="23" width="9.28125" style="44" customWidth="1"/>
    <col min="24" max="24" width="10.28125" style="44" customWidth="1"/>
    <col min="25" max="25" width="4.8515625" style="44" customWidth="1"/>
    <col min="26" max="16384" width="11.57421875" style="44" customWidth="1"/>
  </cols>
  <sheetData>
    <row r="1" spans="1:22" ht="12.75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2.75">
      <c r="A4" s="105" t="s">
        <v>121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4" s="38" customFormat="1" ht="12.75">
      <c r="A5" s="37"/>
      <c r="B5" s="37" t="s">
        <v>80</v>
      </c>
      <c r="C5" s="97">
        <v>2007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0">
        <v>2008</v>
      </c>
      <c r="P5" s="101"/>
      <c r="Q5" s="101"/>
      <c r="R5" s="101"/>
      <c r="S5" s="101"/>
      <c r="T5" s="102"/>
      <c r="U5" s="98" t="s">
        <v>55</v>
      </c>
      <c r="V5" s="98"/>
      <c r="W5" s="99" t="s">
        <v>66</v>
      </c>
      <c r="X5" s="99"/>
    </row>
    <row r="6" spans="1:24" s="38" customFormat="1" ht="21">
      <c r="A6" s="37"/>
      <c r="B6" s="37" t="s">
        <v>81</v>
      </c>
      <c r="C6" s="37" t="s">
        <v>34</v>
      </c>
      <c r="D6" s="37" t="s">
        <v>35</v>
      </c>
      <c r="E6" s="37" t="s">
        <v>36</v>
      </c>
      <c r="F6" s="37" t="s">
        <v>37</v>
      </c>
      <c r="G6" s="37" t="s">
        <v>38</v>
      </c>
      <c r="H6" s="37" t="s">
        <v>39</v>
      </c>
      <c r="I6" s="37" t="s">
        <v>40</v>
      </c>
      <c r="J6" s="37" t="s">
        <v>41</v>
      </c>
      <c r="K6" s="37" t="s">
        <v>42</v>
      </c>
      <c r="L6" s="37" t="s">
        <v>43</v>
      </c>
      <c r="M6" s="37" t="s">
        <v>44</v>
      </c>
      <c r="N6" s="37" t="s">
        <v>45</v>
      </c>
      <c r="O6" s="37" t="s">
        <v>34</v>
      </c>
      <c r="P6" s="37" t="s">
        <v>35</v>
      </c>
      <c r="Q6" s="37" t="s">
        <v>36</v>
      </c>
      <c r="R6" s="37" t="s">
        <v>37</v>
      </c>
      <c r="S6" s="37" t="s">
        <v>38</v>
      </c>
      <c r="T6" s="37" t="s">
        <v>39</v>
      </c>
      <c r="U6" s="39" t="s">
        <v>76</v>
      </c>
      <c r="V6" s="39" t="s">
        <v>120</v>
      </c>
      <c r="W6" s="40" t="s">
        <v>39</v>
      </c>
      <c r="X6" s="39" t="s">
        <v>115</v>
      </c>
    </row>
    <row r="7" spans="1:24" ht="12.75">
      <c r="A7" s="103" t="s">
        <v>20</v>
      </c>
      <c r="B7" s="41" t="s">
        <v>82</v>
      </c>
      <c r="C7" s="58">
        <v>124</v>
      </c>
      <c r="D7" s="58">
        <v>112</v>
      </c>
      <c r="E7" s="58">
        <v>124</v>
      </c>
      <c r="F7" s="58">
        <v>120</v>
      </c>
      <c r="G7" s="58">
        <v>124</v>
      </c>
      <c r="H7" s="58">
        <v>120</v>
      </c>
      <c r="I7" s="58">
        <v>124</v>
      </c>
      <c r="J7" s="58">
        <v>132</v>
      </c>
      <c r="K7" s="58">
        <v>120</v>
      </c>
      <c r="L7" s="58">
        <v>124</v>
      </c>
      <c r="M7" s="58">
        <v>120</v>
      </c>
      <c r="N7" s="58">
        <v>180</v>
      </c>
      <c r="O7" s="58">
        <v>217</v>
      </c>
      <c r="P7" s="58">
        <v>203</v>
      </c>
      <c r="Q7" s="58">
        <v>195</v>
      </c>
      <c r="R7" s="58">
        <v>180</v>
      </c>
      <c r="S7" s="58">
        <v>186</v>
      </c>
      <c r="T7" s="58">
        <v>186</v>
      </c>
      <c r="U7" s="42">
        <f>SUM(C7:N7)</f>
        <v>1524</v>
      </c>
      <c r="V7" s="42">
        <f>SUM(O7:T7)</f>
        <v>1167</v>
      </c>
      <c r="W7" s="43">
        <f>+T7/H7-1</f>
        <v>0.55</v>
      </c>
      <c r="X7" s="43">
        <f>SUM(O7:T7)/SUM(C7:H7)-1</f>
        <v>0.611878453038674</v>
      </c>
    </row>
    <row r="8" spans="1:24" ht="12.75">
      <c r="A8" s="103"/>
      <c r="B8" s="41" t="s">
        <v>83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3</v>
      </c>
      <c r="P8" s="58">
        <v>11</v>
      </c>
      <c r="Q8" s="58">
        <v>5</v>
      </c>
      <c r="R8" s="58">
        <v>6</v>
      </c>
      <c r="S8" s="58">
        <v>5</v>
      </c>
      <c r="T8" s="58">
        <v>2</v>
      </c>
      <c r="U8" s="42">
        <f>SUM(C8:N8)</f>
        <v>0</v>
      </c>
      <c r="V8" s="42">
        <f>SUM(O8:T8)</f>
        <v>32</v>
      </c>
      <c r="W8" s="43"/>
      <c r="X8" s="43"/>
    </row>
    <row r="9" spans="1:24" ht="12.75">
      <c r="A9" s="103"/>
      <c r="B9" s="41" t="s">
        <v>84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42">
        <f>SUM(C9:N9)</f>
        <v>0</v>
      </c>
      <c r="V9" s="42">
        <f>SUM(O9:T9)</f>
        <v>0</v>
      </c>
      <c r="W9" s="43"/>
      <c r="X9" s="43"/>
    </row>
    <row r="10" spans="1:24" ht="12.75">
      <c r="A10" s="103"/>
      <c r="B10" s="41" t="s">
        <v>85</v>
      </c>
      <c r="C10" s="58">
        <v>14</v>
      </c>
      <c r="D10" s="58">
        <v>62</v>
      </c>
      <c r="E10" s="58">
        <v>15</v>
      </c>
      <c r="F10" s="58">
        <v>17</v>
      </c>
      <c r="G10" s="58">
        <v>20</v>
      </c>
      <c r="H10" s="58">
        <v>30</v>
      </c>
      <c r="I10" s="58">
        <v>42</v>
      </c>
      <c r="J10" s="58">
        <v>33</v>
      </c>
      <c r="K10" s="58">
        <v>24</v>
      </c>
      <c r="L10" s="58">
        <v>35</v>
      </c>
      <c r="M10" s="58">
        <v>15</v>
      </c>
      <c r="N10" s="58">
        <v>32</v>
      </c>
      <c r="O10" s="58">
        <v>39</v>
      </c>
      <c r="P10" s="58">
        <v>20</v>
      </c>
      <c r="Q10" s="58">
        <v>22</v>
      </c>
      <c r="R10" s="58">
        <v>24</v>
      </c>
      <c r="S10" s="58">
        <v>25</v>
      </c>
      <c r="T10" s="58">
        <v>47</v>
      </c>
      <c r="U10" s="42">
        <f>SUM(C10:N10)</f>
        <v>339</v>
      </c>
      <c r="V10" s="42">
        <f>SUM(O10:T10)</f>
        <v>177</v>
      </c>
      <c r="W10" s="43">
        <f>+T10/H10-1</f>
        <v>0.5666666666666667</v>
      </c>
      <c r="X10" s="43">
        <f>SUM(O10:T10)/SUM(C10:H10)-1</f>
        <v>0.120253164556962</v>
      </c>
    </row>
    <row r="11" spans="1:24" ht="12.75">
      <c r="A11" s="103"/>
      <c r="B11" s="41" t="s">
        <v>86</v>
      </c>
      <c r="C11" s="58">
        <v>1</v>
      </c>
      <c r="D11" s="58">
        <v>32</v>
      </c>
      <c r="E11" s="58">
        <v>1</v>
      </c>
      <c r="F11" s="58">
        <v>0</v>
      </c>
      <c r="G11" s="58">
        <v>4</v>
      </c>
      <c r="H11" s="58">
        <v>0</v>
      </c>
      <c r="I11" s="58">
        <v>3</v>
      </c>
      <c r="J11" s="58">
        <v>2</v>
      </c>
      <c r="K11" s="58">
        <v>2</v>
      </c>
      <c r="L11" s="58">
        <v>1</v>
      </c>
      <c r="M11" s="58">
        <v>0</v>
      </c>
      <c r="N11" s="58">
        <v>4</v>
      </c>
      <c r="O11" s="58">
        <v>4</v>
      </c>
      <c r="P11" s="58">
        <v>1</v>
      </c>
      <c r="Q11" s="58">
        <v>5</v>
      </c>
      <c r="R11" s="58">
        <v>6</v>
      </c>
      <c r="S11" s="58">
        <v>2</v>
      </c>
      <c r="T11" s="58">
        <v>5</v>
      </c>
      <c r="U11" s="42">
        <f>SUM(C11:N11)</f>
        <v>50</v>
      </c>
      <c r="V11" s="42">
        <f>SUM(O11:T11)</f>
        <v>23</v>
      </c>
      <c r="W11" s="43"/>
      <c r="X11" s="43">
        <f>SUM(O11:T11)/SUM(C11:H11)-1</f>
        <v>-0.39473684210526316</v>
      </c>
    </row>
    <row r="12" spans="1:24" ht="12.75">
      <c r="A12" s="103"/>
      <c r="B12" s="45" t="s">
        <v>87</v>
      </c>
      <c r="C12" s="46">
        <f>1-(C10+C8)/C7</f>
        <v>0.8870967741935484</v>
      </c>
      <c r="D12" s="46">
        <f aca="true" t="shared" si="0" ref="D12:S12">1-(D10+D8)/D7</f>
        <v>0.4464285714285714</v>
      </c>
      <c r="E12" s="46">
        <f t="shared" si="0"/>
        <v>0.8790322580645161</v>
      </c>
      <c r="F12" s="46">
        <f t="shared" si="0"/>
        <v>0.8583333333333334</v>
      </c>
      <c r="G12" s="46">
        <f t="shared" si="0"/>
        <v>0.8387096774193549</v>
      </c>
      <c r="H12" s="46">
        <f t="shared" si="0"/>
        <v>0.75</v>
      </c>
      <c r="I12" s="46">
        <f t="shared" si="0"/>
        <v>0.6612903225806452</v>
      </c>
      <c r="J12" s="46">
        <f t="shared" si="0"/>
        <v>0.75</v>
      </c>
      <c r="K12" s="46">
        <f t="shared" si="0"/>
        <v>0.8</v>
      </c>
      <c r="L12" s="46">
        <f t="shared" si="0"/>
        <v>0.717741935483871</v>
      </c>
      <c r="M12" s="46">
        <f t="shared" si="0"/>
        <v>0.875</v>
      </c>
      <c r="N12" s="46">
        <f t="shared" si="0"/>
        <v>0.8222222222222222</v>
      </c>
      <c r="O12" s="46">
        <f t="shared" si="0"/>
        <v>0.8064516129032258</v>
      </c>
      <c r="P12" s="46">
        <f t="shared" si="0"/>
        <v>0.8472906403940886</v>
      </c>
      <c r="Q12" s="46">
        <f t="shared" si="0"/>
        <v>0.8615384615384616</v>
      </c>
      <c r="R12" s="46">
        <f t="shared" si="0"/>
        <v>0.8333333333333334</v>
      </c>
      <c r="S12" s="46">
        <f t="shared" si="0"/>
        <v>0.8387096774193549</v>
      </c>
      <c r="T12" s="46">
        <f>1-(T10+T8)/T7</f>
        <v>0.7365591397849462</v>
      </c>
      <c r="U12" s="47">
        <f>1-(U10+U8)/U7</f>
        <v>0.7775590551181102</v>
      </c>
      <c r="V12" s="47">
        <f>1-(V10+V8)/V7</f>
        <v>0.8209083119108826</v>
      </c>
      <c r="W12" s="48"/>
      <c r="X12" s="48"/>
    </row>
    <row r="13" spans="1:24" ht="12.75">
      <c r="A13" s="103"/>
      <c r="B13" s="49" t="s">
        <v>88</v>
      </c>
      <c r="C13" s="50">
        <f>1-(C10-C9+C8-C11)/C7</f>
        <v>0.8951612903225806</v>
      </c>
      <c r="D13" s="50">
        <f aca="true" t="shared" si="1" ref="D13:S13">1-(D10-D9+D8-D11)/D7</f>
        <v>0.7321428571428572</v>
      </c>
      <c r="E13" s="50">
        <f t="shared" si="1"/>
        <v>0.8870967741935484</v>
      </c>
      <c r="F13" s="50">
        <f t="shared" si="1"/>
        <v>0.8583333333333334</v>
      </c>
      <c r="G13" s="50">
        <f t="shared" si="1"/>
        <v>0.8709677419354839</v>
      </c>
      <c r="H13" s="50">
        <f t="shared" si="1"/>
        <v>0.75</v>
      </c>
      <c r="I13" s="50">
        <f t="shared" si="1"/>
        <v>0.685483870967742</v>
      </c>
      <c r="J13" s="50">
        <f t="shared" si="1"/>
        <v>0.7651515151515151</v>
      </c>
      <c r="K13" s="50">
        <f t="shared" si="1"/>
        <v>0.8166666666666667</v>
      </c>
      <c r="L13" s="50">
        <f t="shared" si="1"/>
        <v>0.7258064516129032</v>
      </c>
      <c r="M13" s="50">
        <f t="shared" si="1"/>
        <v>0.875</v>
      </c>
      <c r="N13" s="50">
        <f t="shared" si="1"/>
        <v>0.8444444444444444</v>
      </c>
      <c r="O13" s="50">
        <f t="shared" si="1"/>
        <v>0.8248847926267281</v>
      </c>
      <c r="P13" s="50">
        <f t="shared" si="1"/>
        <v>0.8522167487684729</v>
      </c>
      <c r="Q13" s="50">
        <f t="shared" si="1"/>
        <v>0.8871794871794871</v>
      </c>
      <c r="R13" s="50">
        <f t="shared" si="1"/>
        <v>0.8666666666666667</v>
      </c>
      <c r="S13" s="50">
        <f t="shared" si="1"/>
        <v>0.8494623655913979</v>
      </c>
      <c r="T13" s="50">
        <f>1-(T10-T9+T8-T11)/T7</f>
        <v>0.7634408602150538</v>
      </c>
      <c r="U13" s="51">
        <f>1-(U10-U9+U8-U11)/U7</f>
        <v>0.8103674540682415</v>
      </c>
      <c r="V13" s="51">
        <f>1-(V10-V9+V8-V11)/V7</f>
        <v>0.8406169665809768</v>
      </c>
      <c r="W13" s="48"/>
      <c r="X13" s="48"/>
    </row>
    <row r="14" spans="1:24" ht="12.75">
      <c r="A14" s="103" t="s">
        <v>15</v>
      </c>
      <c r="B14" s="41" t="s">
        <v>82</v>
      </c>
      <c r="C14" s="58">
        <v>13</v>
      </c>
      <c r="D14" s="58">
        <v>12</v>
      </c>
      <c r="E14" s="58">
        <v>0</v>
      </c>
      <c r="F14" s="58">
        <v>12</v>
      </c>
      <c r="G14" s="58">
        <v>14</v>
      </c>
      <c r="H14" s="58">
        <v>13</v>
      </c>
      <c r="I14" s="58">
        <v>13</v>
      </c>
      <c r="J14" s="58">
        <v>13</v>
      </c>
      <c r="K14" s="58">
        <v>13</v>
      </c>
      <c r="L14" s="58">
        <v>14</v>
      </c>
      <c r="M14" s="58">
        <v>13</v>
      </c>
      <c r="N14" s="58">
        <v>13</v>
      </c>
      <c r="O14" s="58">
        <v>14</v>
      </c>
      <c r="P14" s="58">
        <v>12</v>
      </c>
      <c r="Q14" s="58">
        <v>14</v>
      </c>
      <c r="R14" s="58">
        <v>13</v>
      </c>
      <c r="S14" s="58">
        <v>14</v>
      </c>
      <c r="T14" s="58">
        <v>12</v>
      </c>
      <c r="U14" s="42">
        <f>SUM(C14:N14)</f>
        <v>143</v>
      </c>
      <c r="V14" s="42">
        <f>SUM(O14:T14)</f>
        <v>79</v>
      </c>
      <c r="W14" s="43">
        <f>+T14/H14-1</f>
        <v>-0.07692307692307687</v>
      </c>
      <c r="X14" s="43">
        <f>SUM(O14:T14)/SUM(C14:H14)-1</f>
        <v>0.234375</v>
      </c>
    </row>
    <row r="15" spans="1:24" ht="12.75">
      <c r="A15" s="103"/>
      <c r="B15" s="41" t="s">
        <v>83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42">
        <f>SUM(C15:N15)</f>
        <v>0</v>
      </c>
      <c r="V15" s="42">
        <f>SUM(O15:T15)</f>
        <v>0</v>
      </c>
      <c r="W15" s="43"/>
      <c r="X15" s="43"/>
    </row>
    <row r="16" spans="1:24" ht="12.75">
      <c r="A16" s="103"/>
      <c r="B16" s="41" t="s">
        <v>84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42">
        <f>SUM(C16:N16)</f>
        <v>0</v>
      </c>
      <c r="V16" s="42">
        <f>SUM(O16:T16)</f>
        <v>0</v>
      </c>
      <c r="W16" s="43"/>
      <c r="X16" s="43"/>
    </row>
    <row r="17" spans="1:24" ht="12.75">
      <c r="A17" s="103"/>
      <c r="B17" s="41" t="s">
        <v>85</v>
      </c>
      <c r="C17" s="58">
        <v>12</v>
      </c>
      <c r="D17" s="58">
        <v>7</v>
      </c>
      <c r="E17" s="58">
        <v>0</v>
      </c>
      <c r="F17" s="58">
        <v>6</v>
      </c>
      <c r="G17" s="58">
        <v>11</v>
      </c>
      <c r="H17" s="58">
        <v>6</v>
      </c>
      <c r="I17" s="58">
        <v>6</v>
      </c>
      <c r="J17" s="58">
        <v>10</v>
      </c>
      <c r="K17" s="58">
        <v>4</v>
      </c>
      <c r="L17" s="58">
        <v>3</v>
      </c>
      <c r="M17" s="58">
        <v>1</v>
      </c>
      <c r="N17" s="58">
        <v>2</v>
      </c>
      <c r="O17" s="58">
        <v>9</v>
      </c>
      <c r="P17" s="58">
        <v>8</v>
      </c>
      <c r="Q17" s="58">
        <v>8</v>
      </c>
      <c r="R17" s="58">
        <v>8</v>
      </c>
      <c r="S17" s="58">
        <v>9</v>
      </c>
      <c r="T17" s="58">
        <v>4</v>
      </c>
      <c r="U17" s="42">
        <f>SUM(C17:N17)</f>
        <v>68</v>
      </c>
      <c r="V17" s="42">
        <f>SUM(O17:T17)</f>
        <v>46</v>
      </c>
      <c r="W17" s="43">
        <f>+T17/H17-1</f>
        <v>-0.33333333333333337</v>
      </c>
      <c r="X17" s="43">
        <f>SUM(O17:T17)/SUM(C17:H17)-1</f>
        <v>0.09523809523809534</v>
      </c>
    </row>
    <row r="18" spans="1:24" ht="12.75">
      <c r="A18" s="103"/>
      <c r="B18" s="41" t="s">
        <v>86</v>
      </c>
      <c r="C18" s="58">
        <v>6</v>
      </c>
      <c r="D18" s="58">
        <v>2</v>
      </c>
      <c r="E18" s="58">
        <v>0</v>
      </c>
      <c r="F18" s="58">
        <v>2</v>
      </c>
      <c r="G18" s="58">
        <v>1</v>
      </c>
      <c r="H18" s="58">
        <v>0</v>
      </c>
      <c r="I18" s="58">
        <v>0</v>
      </c>
      <c r="J18" s="58">
        <v>2</v>
      </c>
      <c r="K18" s="58">
        <v>1</v>
      </c>
      <c r="L18" s="58">
        <v>1</v>
      </c>
      <c r="M18" s="58">
        <v>0</v>
      </c>
      <c r="N18" s="58">
        <v>1</v>
      </c>
      <c r="O18" s="58">
        <v>0</v>
      </c>
      <c r="P18" s="58">
        <v>2</v>
      </c>
      <c r="Q18" s="58">
        <v>4</v>
      </c>
      <c r="R18" s="58">
        <v>0</v>
      </c>
      <c r="S18" s="58">
        <v>2</v>
      </c>
      <c r="T18" s="58">
        <v>2</v>
      </c>
      <c r="U18" s="42">
        <f>SUM(C18:N18)</f>
        <v>16</v>
      </c>
      <c r="V18" s="42">
        <f>SUM(O18:T18)</f>
        <v>10</v>
      </c>
      <c r="W18" s="43"/>
      <c r="X18" s="43">
        <f>SUM(O18:T18)/SUM(C18:H18)-1</f>
        <v>-0.09090909090909094</v>
      </c>
    </row>
    <row r="19" spans="1:24" ht="12.75">
      <c r="A19" s="103"/>
      <c r="B19" s="45" t="s">
        <v>87</v>
      </c>
      <c r="C19" s="46">
        <f>1-(C17+C15)/C14</f>
        <v>0.07692307692307687</v>
      </c>
      <c r="D19" s="46">
        <f aca="true" t="shared" si="2" ref="D19:T19">1-(D17+D15)/D14</f>
        <v>0.41666666666666663</v>
      </c>
      <c r="E19" s="46" t="e">
        <f t="shared" si="2"/>
        <v>#DIV/0!</v>
      </c>
      <c r="F19" s="46">
        <f t="shared" si="2"/>
        <v>0.5</v>
      </c>
      <c r="G19" s="46">
        <f t="shared" si="2"/>
        <v>0.2142857142857143</v>
      </c>
      <c r="H19" s="46">
        <f t="shared" si="2"/>
        <v>0.5384615384615384</v>
      </c>
      <c r="I19" s="46">
        <f t="shared" si="2"/>
        <v>0.5384615384615384</v>
      </c>
      <c r="J19" s="46">
        <f t="shared" si="2"/>
        <v>0.23076923076923073</v>
      </c>
      <c r="K19" s="46">
        <f t="shared" si="2"/>
        <v>0.6923076923076923</v>
      </c>
      <c r="L19" s="46">
        <f t="shared" si="2"/>
        <v>0.7857142857142857</v>
      </c>
      <c r="M19" s="46">
        <f t="shared" si="2"/>
        <v>0.9230769230769231</v>
      </c>
      <c r="N19" s="46">
        <f t="shared" si="2"/>
        <v>0.8461538461538461</v>
      </c>
      <c r="O19" s="46">
        <f t="shared" si="2"/>
        <v>0.3571428571428571</v>
      </c>
      <c r="P19" s="46">
        <f t="shared" si="2"/>
        <v>0.33333333333333337</v>
      </c>
      <c r="Q19" s="46">
        <f t="shared" si="2"/>
        <v>0.4285714285714286</v>
      </c>
      <c r="R19" s="46">
        <f t="shared" si="2"/>
        <v>0.3846153846153846</v>
      </c>
      <c r="S19" s="46">
        <f t="shared" si="2"/>
        <v>0.3571428571428571</v>
      </c>
      <c r="T19" s="46">
        <f t="shared" si="2"/>
        <v>0.6666666666666667</v>
      </c>
      <c r="U19" s="47">
        <f>1-(U17+U15)/U14</f>
        <v>0.5244755244755245</v>
      </c>
      <c r="V19" s="47">
        <f>1-(V17+V15)/V14</f>
        <v>0.4177215189873418</v>
      </c>
      <c r="W19" s="48"/>
      <c r="X19" s="48"/>
    </row>
    <row r="20" spans="1:24" ht="12.75">
      <c r="A20" s="103"/>
      <c r="B20" s="49" t="s">
        <v>88</v>
      </c>
      <c r="C20" s="50">
        <f>1-(C17-C16+C15-C18)/C14</f>
        <v>0.5384615384615384</v>
      </c>
      <c r="D20" s="50">
        <f aca="true" t="shared" si="3" ref="D20:V20">1-(D17-D16+D15-D18)/D14</f>
        <v>0.5833333333333333</v>
      </c>
      <c r="E20" s="50" t="e">
        <f t="shared" si="3"/>
        <v>#DIV/0!</v>
      </c>
      <c r="F20" s="50">
        <f t="shared" si="3"/>
        <v>0.6666666666666667</v>
      </c>
      <c r="G20" s="50">
        <f t="shared" si="3"/>
        <v>0.2857142857142857</v>
      </c>
      <c r="H20" s="50">
        <f t="shared" si="3"/>
        <v>0.5384615384615384</v>
      </c>
      <c r="I20" s="50">
        <f t="shared" si="3"/>
        <v>0.5384615384615384</v>
      </c>
      <c r="J20" s="50">
        <f t="shared" si="3"/>
        <v>0.3846153846153846</v>
      </c>
      <c r="K20" s="50">
        <f t="shared" si="3"/>
        <v>0.7692307692307692</v>
      </c>
      <c r="L20" s="50">
        <f t="shared" si="3"/>
        <v>0.8571428571428572</v>
      </c>
      <c r="M20" s="50">
        <f t="shared" si="3"/>
        <v>0.9230769230769231</v>
      </c>
      <c r="N20" s="50">
        <f t="shared" si="3"/>
        <v>0.9230769230769231</v>
      </c>
      <c r="O20" s="50">
        <f t="shared" si="3"/>
        <v>0.3571428571428571</v>
      </c>
      <c r="P20" s="50">
        <f t="shared" si="3"/>
        <v>0.5</v>
      </c>
      <c r="Q20" s="50">
        <f t="shared" si="3"/>
        <v>0.7142857142857143</v>
      </c>
      <c r="R20" s="50">
        <f t="shared" si="3"/>
        <v>0.3846153846153846</v>
      </c>
      <c r="S20" s="50">
        <f t="shared" si="3"/>
        <v>0.5</v>
      </c>
      <c r="T20" s="50">
        <f t="shared" si="3"/>
        <v>0.8333333333333334</v>
      </c>
      <c r="U20" s="51">
        <f t="shared" si="3"/>
        <v>0.6363636363636364</v>
      </c>
      <c r="V20" s="51">
        <f>1-(V17-V16+V15-V18)/V14</f>
        <v>0.5443037974683544</v>
      </c>
      <c r="W20" s="48"/>
      <c r="X20" s="48"/>
    </row>
    <row r="21" spans="1:24" ht="12.75">
      <c r="A21" s="104" t="s">
        <v>17</v>
      </c>
      <c r="B21" s="41" t="s">
        <v>82</v>
      </c>
      <c r="C21" s="58">
        <v>31</v>
      </c>
      <c r="D21" s="58">
        <v>28</v>
      </c>
      <c r="E21" s="58">
        <v>31</v>
      </c>
      <c r="F21" s="58">
        <v>30</v>
      </c>
      <c r="G21" s="58">
        <v>31</v>
      </c>
      <c r="H21" s="58">
        <v>30</v>
      </c>
      <c r="I21" s="58">
        <v>31</v>
      </c>
      <c r="J21" s="58">
        <v>31</v>
      </c>
      <c r="K21" s="58">
        <v>30</v>
      </c>
      <c r="L21" s="58">
        <v>31</v>
      </c>
      <c r="M21" s="58">
        <v>30</v>
      </c>
      <c r="N21" s="58">
        <v>31</v>
      </c>
      <c r="O21" s="58">
        <v>31</v>
      </c>
      <c r="P21" s="58">
        <v>29</v>
      </c>
      <c r="Q21" s="58">
        <v>31</v>
      </c>
      <c r="R21" s="58">
        <v>30</v>
      </c>
      <c r="S21" s="58">
        <v>31</v>
      </c>
      <c r="T21" s="58">
        <v>30</v>
      </c>
      <c r="U21" s="42">
        <f>SUM(C21:N21)</f>
        <v>365</v>
      </c>
      <c r="V21" s="42">
        <f>SUM(O21:T21)</f>
        <v>182</v>
      </c>
      <c r="W21" s="43">
        <f>+T21/H21-1</f>
        <v>0</v>
      </c>
      <c r="X21" s="43">
        <f>SUM(O21:T21)/SUM(C21:H21)-1</f>
        <v>0.005524861878453136</v>
      </c>
    </row>
    <row r="22" spans="1:24" ht="12.75">
      <c r="A22" s="104"/>
      <c r="B22" s="41" t="s">
        <v>83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4</v>
      </c>
      <c r="M22" s="58">
        <v>4</v>
      </c>
      <c r="N22" s="58">
        <v>4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42">
        <f>SUM(C22:N22)</f>
        <v>12</v>
      </c>
      <c r="V22" s="42">
        <f>SUM(O22:T22)</f>
        <v>0</v>
      </c>
      <c r="W22" s="43"/>
      <c r="X22" s="43"/>
    </row>
    <row r="23" spans="1:24" ht="12.75">
      <c r="A23" s="104"/>
      <c r="B23" s="41" t="s">
        <v>84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4</v>
      </c>
      <c r="M23" s="58">
        <v>4</v>
      </c>
      <c r="N23" s="58">
        <v>4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42">
        <f>SUM(C23:N23)</f>
        <v>12</v>
      </c>
      <c r="V23" s="42">
        <f>SUM(O23:T23)</f>
        <v>0</v>
      </c>
      <c r="W23" s="43"/>
      <c r="X23" s="43"/>
    </row>
    <row r="24" spans="1:24" ht="12.75">
      <c r="A24" s="104"/>
      <c r="B24" s="41" t="s">
        <v>85</v>
      </c>
      <c r="C24" s="58">
        <v>14</v>
      </c>
      <c r="D24" s="58">
        <v>15</v>
      </c>
      <c r="E24" s="58">
        <v>14</v>
      </c>
      <c r="F24" s="58">
        <v>10</v>
      </c>
      <c r="G24" s="58">
        <v>11</v>
      </c>
      <c r="H24" s="58">
        <v>7</v>
      </c>
      <c r="I24" s="58">
        <v>10</v>
      </c>
      <c r="J24" s="58">
        <v>11</v>
      </c>
      <c r="K24" s="58">
        <v>7</v>
      </c>
      <c r="L24" s="58">
        <v>19</v>
      </c>
      <c r="M24" s="58">
        <v>3</v>
      </c>
      <c r="N24" s="58">
        <v>8</v>
      </c>
      <c r="O24" s="58">
        <v>19</v>
      </c>
      <c r="P24" s="58">
        <v>17</v>
      </c>
      <c r="Q24" s="58">
        <v>13</v>
      </c>
      <c r="R24" s="58">
        <v>19</v>
      </c>
      <c r="S24" s="58">
        <v>16</v>
      </c>
      <c r="T24" s="58">
        <v>15</v>
      </c>
      <c r="U24" s="42">
        <f>SUM(C24:N24)</f>
        <v>129</v>
      </c>
      <c r="V24" s="42">
        <f>SUM(O24:T24)</f>
        <v>99</v>
      </c>
      <c r="W24" s="43">
        <f>+T24/H24-1</f>
        <v>1.1428571428571428</v>
      </c>
      <c r="X24" s="43">
        <f>SUM(O24:T24)/SUM(C24:H24)-1</f>
        <v>0.3943661971830985</v>
      </c>
    </row>
    <row r="25" spans="1:24" ht="12.75">
      <c r="A25" s="104"/>
      <c r="B25" s="41" t="s">
        <v>86</v>
      </c>
      <c r="C25" s="58">
        <v>14</v>
      </c>
      <c r="D25" s="58">
        <v>15</v>
      </c>
      <c r="E25" s="58">
        <v>14</v>
      </c>
      <c r="F25" s="58">
        <v>10</v>
      </c>
      <c r="G25" s="58">
        <v>11</v>
      </c>
      <c r="H25" s="58">
        <v>7</v>
      </c>
      <c r="I25" s="58">
        <v>10</v>
      </c>
      <c r="J25" s="58">
        <v>11</v>
      </c>
      <c r="K25" s="58">
        <v>7</v>
      </c>
      <c r="L25" s="58">
        <v>19</v>
      </c>
      <c r="M25" s="58">
        <v>3</v>
      </c>
      <c r="N25" s="58">
        <v>8</v>
      </c>
      <c r="O25" s="58">
        <v>19</v>
      </c>
      <c r="P25" s="58">
        <v>17</v>
      </c>
      <c r="Q25" s="58">
        <v>13</v>
      </c>
      <c r="R25" s="58">
        <v>19</v>
      </c>
      <c r="S25" s="58">
        <v>16</v>
      </c>
      <c r="T25" s="58">
        <v>15</v>
      </c>
      <c r="U25" s="42">
        <f>SUM(C25:N25)</f>
        <v>129</v>
      </c>
      <c r="V25" s="42">
        <f>SUM(O25:T25)</f>
        <v>99</v>
      </c>
      <c r="W25" s="43">
        <f>+T25/H25-1</f>
        <v>1.1428571428571428</v>
      </c>
      <c r="X25" s="43">
        <f>SUM(O25:T25)/SUM(C25:H25)-1</f>
        <v>0.3943661971830985</v>
      </c>
    </row>
    <row r="26" spans="1:24" ht="12.75">
      <c r="A26" s="104"/>
      <c r="B26" s="45" t="s">
        <v>87</v>
      </c>
      <c r="C26" s="46">
        <f>1-(C24+C22)/C21</f>
        <v>0.5483870967741935</v>
      </c>
      <c r="D26" s="46">
        <f aca="true" t="shared" si="4" ref="D26:T26">1-(D24+D22)/D21</f>
        <v>0.4642857142857143</v>
      </c>
      <c r="E26" s="46">
        <f t="shared" si="4"/>
        <v>0.5483870967741935</v>
      </c>
      <c r="F26" s="46">
        <f t="shared" si="4"/>
        <v>0.6666666666666667</v>
      </c>
      <c r="G26" s="46">
        <f t="shared" si="4"/>
        <v>0.6451612903225806</v>
      </c>
      <c r="H26" s="46">
        <f t="shared" si="4"/>
        <v>0.7666666666666666</v>
      </c>
      <c r="I26" s="46">
        <f t="shared" si="4"/>
        <v>0.6774193548387097</v>
      </c>
      <c r="J26" s="46">
        <f t="shared" si="4"/>
        <v>0.6451612903225806</v>
      </c>
      <c r="K26" s="46">
        <f t="shared" si="4"/>
        <v>0.7666666666666666</v>
      </c>
      <c r="L26" s="46">
        <f t="shared" si="4"/>
        <v>0.25806451612903225</v>
      </c>
      <c r="M26" s="46">
        <f t="shared" si="4"/>
        <v>0.7666666666666666</v>
      </c>
      <c r="N26" s="46">
        <f t="shared" si="4"/>
        <v>0.6129032258064516</v>
      </c>
      <c r="O26" s="46">
        <f t="shared" si="4"/>
        <v>0.3870967741935484</v>
      </c>
      <c r="P26" s="46">
        <f t="shared" si="4"/>
        <v>0.4137931034482759</v>
      </c>
      <c r="Q26" s="46">
        <f t="shared" si="4"/>
        <v>0.5806451612903225</v>
      </c>
      <c r="R26" s="46">
        <f t="shared" si="4"/>
        <v>0.3666666666666667</v>
      </c>
      <c r="S26" s="46">
        <f t="shared" si="4"/>
        <v>0.4838709677419355</v>
      </c>
      <c r="T26" s="46">
        <f t="shared" si="4"/>
        <v>0.5</v>
      </c>
      <c r="U26" s="47">
        <f>1-(U24+U22)/U21</f>
        <v>0.6136986301369862</v>
      </c>
      <c r="V26" s="47">
        <f>1-(V24+V22)/V21</f>
        <v>0.4560439560439561</v>
      </c>
      <c r="W26" s="48"/>
      <c r="X26" s="48"/>
    </row>
    <row r="27" spans="1:24" ht="12.75">
      <c r="A27" s="104"/>
      <c r="B27" s="49" t="s">
        <v>88</v>
      </c>
      <c r="C27" s="50">
        <f>1-(C24-C23+C22-C25)/C21</f>
        <v>1</v>
      </c>
      <c r="D27" s="50">
        <f aca="true" t="shared" si="5" ref="D27:V27">1-(D24-D23+D22-D25)/D21</f>
        <v>1</v>
      </c>
      <c r="E27" s="50">
        <f t="shared" si="5"/>
        <v>1</v>
      </c>
      <c r="F27" s="50">
        <f t="shared" si="5"/>
        <v>1</v>
      </c>
      <c r="G27" s="50">
        <f t="shared" si="5"/>
        <v>1</v>
      </c>
      <c r="H27" s="50">
        <f t="shared" si="5"/>
        <v>1</v>
      </c>
      <c r="I27" s="50">
        <f t="shared" si="5"/>
        <v>1</v>
      </c>
      <c r="J27" s="50">
        <f t="shared" si="5"/>
        <v>1</v>
      </c>
      <c r="K27" s="50">
        <f t="shared" si="5"/>
        <v>1</v>
      </c>
      <c r="L27" s="50">
        <f t="shared" si="5"/>
        <v>1</v>
      </c>
      <c r="M27" s="50">
        <f t="shared" si="5"/>
        <v>1</v>
      </c>
      <c r="N27" s="50">
        <f t="shared" si="5"/>
        <v>1</v>
      </c>
      <c r="O27" s="50">
        <f t="shared" si="5"/>
        <v>1</v>
      </c>
      <c r="P27" s="50">
        <f t="shared" si="5"/>
        <v>1</v>
      </c>
      <c r="Q27" s="50">
        <f t="shared" si="5"/>
        <v>1</v>
      </c>
      <c r="R27" s="50">
        <f t="shared" si="5"/>
        <v>1</v>
      </c>
      <c r="S27" s="50">
        <f t="shared" si="5"/>
        <v>1</v>
      </c>
      <c r="T27" s="50">
        <f t="shared" si="5"/>
        <v>1</v>
      </c>
      <c r="U27" s="51">
        <f t="shared" si="5"/>
        <v>1</v>
      </c>
      <c r="V27" s="51">
        <f>1-(V24-V23+V22-V25)/V21</f>
        <v>1</v>
      </c>
      <c r="W27" s="48"/>
      <c r="X27" s="48"/>
    </row>
    <row r="28" spans="1:24" ht="12.75">
      <c r="A28" s="104" t="s">
        <v>13</v>
      </c>
      <c r="B28" s="41" t="s">
        <v>82</v>
      </c>
      <c r="C28" s="58">
        <v>114</v>
      </c>
      <c r="D28" s="58">
        <v>46</v>
      </c>
      <c r="E28" s="58">
        <v>100</v>
      </c>
      <c r="F28" s="58">
        <v>101</v>
      </c>
      <c r="G28" s="58">
        <v>51</v>
      </c>
      <c r="H28" s="58">
        <v>103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42">
        <f>SUM(C28:N28)</f>
        <v>515</v>
      </c>
      <c r="V28" s="42"/>
      <c r="W28" s="43">
        <f>+T28/H28-1</f>
        <v>-1</v>
      </c>
      <c r="X28" s="43">
        <f>SUM(O28:T28)/SUM(C28:H28)-1</f>
        <v>-1</v>
      </c>
    </row>
    <row r="29" spans="1:24" ht="12.75">
      <c r="A29" s="104"/>
      <c r="B29" s="41" t="s">
        <v>83</v>
      </c>
      <c r="C29" s="58">
        <v>0</v>
      </c>
      <c r="D29" s="58">
        <v>1</v>
      </c>
      <c r="E29" s="58">
        <v>2</v>
      </c>
      <c r="F29" s="58">
        <v>0</v>
      </c>
      <c r="G29" s="58">
        <v>0</v>
      </c>
      <c r="H29" s="58">
        <v>3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42">
        <f>SUM(C29:N29)</f>
        <v>6</v>
      </c>
      <c r="V29" s="42"/>
      <c r="W29" s="43">
        <f>+T29/H29-1</f>
        <v>-1</v>
      </c>
      <c r="X29" s="43">
        <f>SUM(O29:T29)/SUM(C29:H29)-1</f>
        <v>-1</v>
      </c>
    </row>
    <row r="30" spans="1:24" ht="12.75">
      <c r="A30" s="104"/>
      <c r="B30" s="41" t="s">
        <v>84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42">
        <f>SUM(C30:N30)</f>
        <v>0</v>
      </c>
      <c r="V30" s="42"/>
      <c r="W30" s="43"/>
      <c r="X30" s="43"/>
    </row>
    <row r="31" spans="1:24" ht="12.75">
      <c r="A31" s="104"/>
      <c r="B31" s="41" t="s">
        <v>85</v>
      </c>
      <c r="C31" s="58">
        <v>69</v>
      </c>
      <c r="D31" s="58">
        <v>25</v>
      </c>
      <c r="E31" s="58">
        <v>62</v>
      </c>
      <c r="F31" s="58">
        <v>37</v>
      </c>
      <c r="G31" s="58">
        <v>18</v>
      </c>
      <c r="H31" s="58">
        <v>54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42">
        <f>SUM(C31:N31)</f>
        <v>265</v>
      </c>
      <c r="V31" s="42"/>
      <c r="W31" s="43">
        <f>+T31/H31-1</f>
        <v>-1</v>
      </c>
      <c r="X31" s="43">
        <f>SUM(O31:T31)/SUM(C31:H31)-1</f>
        <v>-1</v>
      </c>
    </row>
    <row r="32" spans="1:24" ht="12.75">
      <c r="A32" s="104"/>
      <c r="B32" s="41" t="s">
        <v>86</v>
      </c>
      <c r="C32" s="58">
        <v>30</v>
      </c>
      <c r="D32" s="58">
        <v>5</v>
      </c>
      <c r="E32" s="58">
        <v>16</v>
      </c>
      <c r="F32" s="58">
        <v>12</v>
      </c>
      <c r="G32" s="58">
        <v>3</v>
      </c>
      <c r="H32" s="58">
        <v>20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42">
        <f>SUM(C32:N32)</f>
        <v>86</v>
      </c>
      <c r="V32" s="42"/>
      <c r="W32" s="43">
        <f>+T32/H32-1</f>
        <v>-1</v>
      </c>
      <c r="X32" s="43">
        <f>SUM(O32:T32)/SUM(C32:H32)-1</f>
        <v>-1</v>
      </c>
    </row>
    <row r="33" spans="1:24" ht="12.75">
      <c r="A33" s="104"/>
      <c r="B33" s="45" t="s">
        <v>87</v>
      </c>
      <c r="C33" s="46">
        <f aca="true" t="shared" si="6" ref="C33:H33">1-(C31+C29)/C28</f>
        <v>0.39473684210526316</v>
      </c>
      <c r="D33" s="46">
        <f t="shared" si="6"/>
        <v>0.4347826086956522</v>
      </c>
      <c r="E33" s="46">
        <f t="shared" si="6"/>
        <v>0.36</v>
      </c>
      <c r="F33" s="46">
        <f t="shared" si="6"/>
        <v>0.6336633663366337</v>
      </c>
      <c r="G33" s="46">
        <f t="shared" si="6"/>
        <v>0.6470588235294117</v>
      </c>
      <c r="H33" s="46">
        <f t="shared" si="6"/>
        <v>0.44660194174757284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>
        <f>1-(U31+U29)/U28</f>
        <v>0.4737864077669903</v>
      </c>
      <c r="V33" s="47"/>
      <c r="W33" s="48"/>
      <c r="X33" s="48"/>
    </row>
    <row r="34" spans="1:24" ht="12.75">
      <c r="A34" s="104"/>
      <c r="B34" s="49" t="s">
        <v>88</v>
      </c>
      <c r="C34" s="50">
        <f aca="true" t="shared" si="7" ref="C34:H34">1-(C31-C30+C29-C32)/C28</f>
        <v>0.6578947368421053</v>
      </c>
      <c r="D34" s="50">
        <f t="shared" si="7"/>
        <v>0.5434782608695652</v>
      </c>
      <c r="E34" s="50">
        <f t="shared" si="7"/>
        <v>0.52</v>
      </c>
      <c r="F34" s="50">
        <f t="shared" si="7"/>
        <v>0.7524752475247525</v>
      </c>
      <c r="G34" s="50">
        <f t="shared" si="7"/>
        <v>0.7058823529411764</v>
      </c>
      <c r="H34" s="50">
        <f t="shared" si="7"/>
        <v>0.6407766990291262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>
        <f>1-(U31-U30+U29-U32)/U28</f>
        <v>0.6407766990291262</v>
      </c>
      <c r="V34" s="51"/>
      <c r="W34" s="48"/>
      <c r="X34" s="48"/>
    </row>
    <row r="35" spans="1:24" ht="12.75">
      <c r="A35" s="104" t="s">
        <v>19</v>
      </c>
      <c r="B35" s="41" t="s">
        <v>82</v>
      </c>
      <c r="C35" s="58">
        <v>234</v>
      </c>
      <c r="D35" s="58">
        <v>218</v>
      </c>
      <c r="E35" s="58">
        <v>270</v>
      </c>
      <c r="F35" s="58">
        <v>270</v>
      </c>
      <c r="G35" s="58">
        <v>272</v>
      </c>
      <c r="H35" s="58">
        <v>59</v>
      </c>
      <c r="I35" s="58">
        <v>303</v>
      </c>
      <c r="J35" s="58">
        <v>280</v>
      </c>
      <c r="K35" s="58">
        <v>272</v>
      </c>
      <c r="L35" s="58">
        <v>289</v>
      </c>
      <c r="M35" s="58">
        <v>286</v>
      </c>
      <c r="N35" s="58">
        <v>0</v>
      </c>
      <c r="O35" s="58">
        <v>321</v>
      </c>
      <c r="P35" s="58">
        <v>300</v>
      </c>
      <c r="Q35" s="58">
        <v>370</v>
      </c>
      <c r="R35" s="58">
        <v>306</v>
      </c>
      <c r="S35" s="58">
        <v>319</v>
      </c>
      <c r="T35" s="58">
        <v>310</v>
      </c>
      <c r="U35" s="42">
        <f>SUM(C35:N35)</f>
        <v>2753</v>
      </c>
      <c r="V35" s="42">
        <f>SUM(O35:T35)</f>
        <v>1926</v>
      </c>
      <c r="W35" s="43">
        <f>+T35/H35-1</f>
        <v>4.254237288135593</v>
      </c>
      <c r="X35" s="43">
        <f>SUM(O35:T35)/SUM(C35:H35)-1</f>
        <v>0.45578231292517013</v>
      </c>
    </row>
    <row r="36" spans="1:24" ht="12.75">
      <c r="A36" s="104"/>
      <c r="B36" s="41" t="s">
        <v>83</v>
      </c>
      <c r="C36" s="58">
        <v>0</v>
      </c>
      <c r="D36" s="58">
        <v>0</v>
      </c>
      <c r="E36" s="58">
        <v>0</v>
      </c>
      <c r="F36" s="58">
        <v>2</v>
      </c>
      <c r="G36" s="58">
        <v>2</v>
      </c>
      <c r="H36" s="58">
        <v>0</v>
      </c>
      <c r="I36" s="58">
        <v>1</v>
      </c>
      <c r="J36" s="58">
        <v>1</v>
      </c>
      <c r="K36" s="58">
        <v>2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7</v>
      </c>
      <c r="T36" s="58">
        <v>3</v>
      </c>
      <c r="U36" s="42">
        <f>SUM(C36:N36)</f>
        <v>8</v>
      </c>
      <c r="V36" s="42">
        <f>SUM(O36:T36)</f>
        <v>11</v>
      </c>
      <c r="W36" s="43"/>
      <c r="X36" s="43">
        <f>SUM(O36:T36)/SUM(C36:H36)-1</f>
        <v>1.75</v>
      </c>
    </row>
    <row r="37" spans="1:24" ht="12.75">
      <c r="A37" s="104"/>
      <c r="B37" s="41" t="s">
        <v>84</v>
      </c>
      <c r="C37" s="58">
        <v>0</v>
      </c>
      <c r="D37" s="58">
        <v>0</v>
      </c>
      <c r="E37" s="58">
        <v>0</v>
      </c>
      <c r="F37" s="58">
        <v>2</v>
      </c>
      <c r="G37" s="58">
        <v>0</v>
      </c>
      <c r="H37" s="58">
        <v>0</v>
      </c>
      <c r="I37" s="58">
        <v>0</v>
      </c>
      <c r="J37" s="58">
        <v>0</v>
      </c>
      <c r="K37" s="58">
        <v>2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1</v>
      </c>
      <c r="T37" s="58">
        <v>0</v>
      </c>
      <c r="U37" s="42">
        <f>SUM(C37:N37)</f>
        <v>4</v>
      </c>
      <c r="V37" s="42">
        <f>SUM(O37:T37)</f>
        <v>1</v>
      </c>
      <c r="W37" s="43"/>
      <c r="X37" s="43">
        <f>SUM(O37:T37)/SUM(C37:H37)-1</f>
        <v>-0.5</v>
      </c>
    </row>
    <row r="38" spans="1:24" ht="12.75">
      <c r="A38" s="104"/>
      <c r="B38" s="41" t="s">
        <v>85</v>
      </c>
      <c r="C38" s="58">
        <v>64</v>
      </c>
      <c r="D38" s="58">
        <v>62</v>
      </c>
      <c r="E38" s="58">
        <v>8</v>
      </c>
      <c r="F38" s="58">
        <v>66</v>
      </c>
      <c r="G38" s="58">
        <v>53</v>
      </c>
      <c r="H38" s="58">
        <v>36</v>
      </c>
      <c r="I38" s="58">
        <v>100</v>
      </c>
      <c r="J38" s="58">
        <v>96</v>
      </c>
      <c r="K38" s="58">
        <v>92</v>
      </c>
      <c r="L38" s="58">
        <v>150</v>
      </c>
      <c r="M38" s="58">
        <v>169</v>
      </c>
      <c r="N38" s="58">
        <v>0</v>
      </c>
      <c r="O38" s="58">
        <v>182</v>
      </c>
      <c r="P38" s="58">
        <v>145</v>
      </c>
      <c r="Q38" s="58">
        <v>186</v>
      </c>
      <c r="R38" s="58">
        <v>114</v>
      </c>
      <c r="S38" s="58">
        <v>130</v>
      </c>
      <c r="T38" s="58">
        <v>124</v>
      </c>
      <c r="U38" s="42">
        <f>SUM(C38:N38)</f>
        <v>896</v>
      </c>
      <c r="V38" s="42">
        <f>SUM(O38:T38)</f>
        <v>881</v>
      </c>
      <c r="W38" s="43">
        <f>+T38/H38-1</f>
        <v>2.4444444444444446</v>
      </c>
      <c r="X38" s="43">
        <f>SUM(O38:T38)/SUM(C38:H38)-1</f>
        <v>2.0484429065743943</v>
      </c>
    </row>
    <row r="39" spans="1:24" ht="12.75">
      <c r="A39" s="104"/>
      <c r="B39" s="41" t="s">
        <v>86</v>
      </c>
      <c r="C39" s="58">
        <v>19</v>
      </c>
      <c r="D39" s="58">
        <v>32</v>
      </c>
      <c r="E39" s="58">
        <v>2</v>
      </c>
      <c r="F39" s="58">
        <v>49</v>
      </c>
      <c r="G39" s="58">
        <v>16</v>
      </c>
      <c r="H39" s="58">
        <v>23</v>
      </c>
      <c r="I39" s="58">
        <v>59</v>
      </c>
      <c r="J39" s="58">
        <v>37</v>
      </c>
      <c r="K39" s="58">
        <v>21</v>
      </c>
      <c r="L39" s="58">
        <v>110</v>
      </c>
      <c r="M39" s="58">
        <v>84</v>
      </c>
      <c r="N39" s="58">
        <v>0</v>
      </c>
      <c r="O39" s="58">
        <v>101</v>
      </c>
      <c r="P39" s="58">
        <v>109</v>
      </c>
      <c r="Q39" s="58">
        <v>125</v>
      </c>
      <c r="R39" s="58">
        <v>84</v>
      </c>
      <c r="S39" s="58">
        <v>82</v>
      </c>
      <c r="T39" s="58">
        <v>62</v>
      </c>
      <c r="U39" s="42">
        <f>SUM(C39:N39)</f>
        <v>452</v>
      </c>
      <c r="V39" s="42">
        <f>SUM(O39:T39)</f>
        <v>563</v>
      </c>
      <c r="W39" s="43">
        <f>+T39/H39-1</f>
        <v>1.6956521739130435</v>
      </c>
      <c r="X39" s="43">
        <f>SUM(O39:T39)/SUM(C39:H39)-1</f>
        <v>2.99290780141844</v>
      </c>
    </row>
    <row r="40" spans="1:24" ht="12.75">
      <c r="A40" s="104"/>
      <c r="B40" s="45" t="s">
        <v>87</v>
      </c>
      <c r="C40" s="46">
        <f>1-(C38+C36)/C35</f>
        <v>0.7264957264957265</v>
      </c>
      <c r="D40" s="46">
        <f aca="true" t="shared" si="8" ref="D40:T40">1-(D38+D36)/D35</f>
        <v>0.7155963302752293</v>
      </c>
      <c r="E40" s="46">
        <f t="shared" si="8"/>
        <v>0.9703703703703703</v>
      </c>
      <c r="F40" s="46">
        <f t="shared" si="8"/>
        <v>0.7481481481481482</v>
      </c>
      <c r="G40" s="46">
        <f t="shared" si="8"/>
        <v>0.7977941176470589</v>
      </c>
      <c r="H40" s="46">
        <f t="shared" si="8"/>
        <v>0.38983050847457623</v>
      </c>
      <c r="I40" s="46">
        <f t="shared" si="8"/>
        <v>0.6666666666666667</v>
      </c>
      <c r="J40" s="46">
        <f t="shared" si="8"/>
        <v>0.6535714285714286</v>
      </c>
      <c r="K40" s="46">
        <f t="shared" si="8"/>
        <v>0.6544117647058824</v>
      </c>
      <c r="L40" s="46">
        <f t="shared" si="8"/>
        <v>0.48096885813148793</v>
      </c>
      <c r="M40" s="46">
        <f t="shared" si="8"/>
        <v>0.40909090909090906</v>
      </c>
      <c r="N40" s="46"/>
      <c r="O40" s="46">
        <f t="shared" si="8"/>
        <v>0.4330218068535826</v>
      </c>
      <c r="P40" s="46">
        <f t="shared" si="8"/>
        <v>0.5166666666666666</v>
      </c>
      <c r="Q40" s="46">
        <f t="shared" si="8"/>
        <v>0.49459459459459465</v>
      </c>
      <c r="R40" s="46">
        <f t="shared" si="8"/>
        <v>0.6274509803921569</v>
      </c>
      <c r="S40" s="46">
        <f t="shared" si="8"/>
        <v>0.5705329153605015</v>
      </c>
      <c r="T40" s="46">
        <f t="shared" si="8"/>
        <v>0.5903225806451613</v>
      </c>
      <c r="U40" s="47">
        <f>1-(U38+U36)/U35</f>
        <v>0.6716309480566655</v>
      </c>
      <c r="V40" s="47">
        <f>1-(V38+V36)/V35</f>
        <v>0.5368639667705088</v>
      </c>
      <c r="W40" s="48"/>
      <c r="X40" s="48"/>
    </row>
    <row r="41" spans="1:24" ht="12.75">
      <c r="A41" s="104"/>
      <c r="B41" s="49" t="s">
        <v>88</v>
      </c>
      <c r="C41" s="50">
        <f>1-(C38-C37+C36-C39)/C35</f>
        <v>0.8076923076923077</v>
      </c>
      <c r="D41" s="50">
        <f aca="true" t="shared" si="9" ref="D41:V41">1-(D38-D37+D36-D39)/D35</f>
        <v>0.8623853211009174</v>
      </c>
      <c r="E41" s="50">
        <f t="shared" si="9"/>
        <v>0.9777777777777777</v>
      </c>
      <c r="F41" s="50">
        <f t="shared" si="9"/>
        <v>0.937037037037037</v>
      </c>
      <c r="G41" s="50">
        <f t="shared" si="9"/>
        <v>0.8566176470588236</v>
      </c>
      <c r="H41" s="50">
        <f t="shared" si="9"/>
        <v>0.7796610169491526</v>
      </c>
      <c r="I41" s="50">
        <f t="shared" si="9"/>
        <v>0.8613861386138614</v>
      </c>
      <c r="J41" s="50">
        <f t="shared" si="9"/>
        <v>0.7857142857142857</v>
      </c>
      <c r="K41" s="50">
        <f t="shared" si="9"/>
        <v>0.7389705882352942</v>
      </c>
      <c r="L41" s="50">
        <f t="shared" si="9"/>
        <v>0.8615916955017301</v>
      </c>
      <c r="M41" s="50">
        <f t="shared" si="9"/>
        <v>0.7027972027972028</v>
      </c>
      <c r="N41" s="50"/>
      <c r="O41" s="50">
        <f t="shared" si="9"/>
        <v>0.7476635514018692</v>
      </c>
      <c r="P41" s="50">
        <f t="shared" si="9"/>
        <v>0.88</v>
      </c>
      <c r="Q41" s="50">
        <f t="shared" si="9"/>
        <v>0.8324324324324324</v>
      </c>
      <c r="R41" s="50">
        <f t="shared" si="9"/>
        <v>0.9019607843137255</v>
      </c>
      <c r="S41" s="50">
        <f t="shared" si="9"/>
        <v>0.8307210031347962</v>
      </c>
      <c r="T41" s="50">
        <f t="shared" si="9"/>
        <v>0.7903225806451613</v>
      </c>
      <c r="U41" s="51">
        <f t="shared" si="9"/>
        <v>0.8372684344351616</v>
      </c>
      <c r="V41" s="51">
        <f>1-(V38-V37+V36-V39)/V35</f>
        <v>0.829698857736241</v>
      </c>
      <c r="W41" s="48"/>
      <c r="X41" s="48"/>
    </row>
    <row r="42" spans="1:24" ht="12.75">
      <c r="A42" s="104" t="s">
        <v>89</v>
      </c>
      <c r="B42" s="41" t="s">
        <v>82</v>
      </c>
      <c r="C42" s="58">
        <v>19</v>
      </c>
      <c r="D42" s="58">
        <v>12</v>
      </c>
      <c r="E42" s="58">
        <v>13</v>
      </c>
      <c r="F42" s="58">
        <v>13</v>
      </c>
      <c r="G42" s="58">
        <v>13</v>
      </c>
      <c r="H42" s="58">
        <v>13</v>
      </c>
      <c r="I42" s="58">
        <v>14</v>
      </c>
      <c r="J42" s="58">
        <v>13</v>
      </c>
      <c r="K42" s="58">
        <v>12</v>
      </c>
      <c r="L42" s="58">
        <v>14</v>
      </c>
      <c r="M42" s="58">
        <v>13</v>
      </c>
      <c r="N42" s="58">
        <v>12</v>
      </c>
      <c r="O42" s="58">
        <v>16</v>
      </c>
      <c r="P42" s="58">
        <v>17</v>
      </c>
      <c r="Q42" s="58">
        <v>17</v>
      </c>
      <c r="R42" s="58">
        <v>17</v>
      </c>
      <c r="S42" s="58">
        <v>18</v>
      </c>
      <c r="T42" s="58">
        <v>11</v>
      </c>
      <c r="U42" s="42">
        <f>SUM(C42:N42)</f>
        <v>161</v>
      </c>
      <c r="V42" s="42">
        <f>SUM(O42:T42)</f>
        <v>96</v>
      </c>
      <c r="W42" s="43">
        <f>+T42/H42-1</f>
        <v>-0.15384615384615385</v>
      </c>
      <c r="X42" s="43">
        <f>SUM(O42:T42)/SUM(C42:H42)-1</f>
        <v>0.15662650602409633</v>
      </c>
    </row>
    <row r="43" spans="1:24" ht="12.75">
      <c r="A43" s="104"/>
      <c r="B43" s="41" t="s">
        <v>83</v>
      </c>
      <c r="C43" s="58">
        <v>0</v>
      </c>
      <c r="D43" s="58">
        <v>1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42">
        <f>SUM(C43:N43)</f>
        <v>1</v>
      </c>
      <c r="V43" s="42">
        <f>SUM(O43:T43)</f>
        <v>0</v>
      </c>
      <c r="W43" s="43"/>
      <c r="X43" s="43">
        <f>SUM(O43:T43)/SUM(C43:H43)-1</f>
        <v>-1</v>
      </c>
    </row>
    <row r="44" spans="1:24" ht="12.75">
      <c r="A44" s="104"/>
      <c r="B44" s="41" t="s">
        <v>84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42">
        <f>SUM(C44:N44)</f>
        <v>0</v>
      </c>
      <c r="V44" s="42">
        <f>SUM(O44:T44)</f>
        <v>0</v>
      </c>
      <c r="W44" s="43"/>
      <c r="X44" s="43"/>
    </row>
    <row r="45" spans="1:24" ht="12.75">
      <c r="A45" s="104"/>
      <c r="B45" s="41" t="s">
        <v>85</v>
      </c>
      <c r="C45" s="58">
        <v>8</v>
      </c>
      <c r="D45" s="58">
        <v>2</v>
      </c>
      <c r="E45" s="58">
        <v>7</v>
      </c>
      <c r="F45" s="58">
        <v>2</v>
      </c>
      <c r="G45" s="58">
        <v>5</v>
      </c>
      <c r="H45" s="58">
        <v>2</v>
      </c>
      <c r="I45" s="58">
        <v>3</v>
      </c>
      <c r="J45" s="58">
        <v>2</v>
      </c>
      <c r="K45" s="58">
        <v>3</v>
      </c>
      <c r="L45" s="58">
        <v>3</v>
      </c>
      <c r="M45" s="58">
        <v>1</v>
      </c>
      <c r="N45" s="58">
        <v>2</v>
      </c>
      <c r="O45" s="58">
        <v>1</v>
      </c>
      <c r="P45" s="58">
        <v>5</v>
      </c>
      <c r="Q45" s="58">
        <v>8</v>
      </c>
      <c r="R45" s="58">
        <v>6</v>
      </c>
      <c r="S45" s="58">
        <v>3</v>
      </c>
      <c r="T45" s="58">
        <v>7</v>
      </c>
      <c r="U45" s="42">
        <f>SUM(C45:N45)</f>
        <v>40</v>
      </c>
      <c r="V45" s="42">
        <f>SUM(O45:T45)</f>
        <v>30</v>
      </c>
      <c r="W45" s="43">
        <f>+T45/H45-1</f>
        <v>2.5</v>
      </c>
      <c r="X45" s="43">
        <f>SUM(O45:T45)/SUM(C45:H45)-1</f>
        <v>0.15384615384615374</v>
      </c>
    </row>
    <row r="46" spans="1:24" ht="12.75">
      <c r="A46" s="104"/>
      <c r="B46" s="41" t="s">
        <v>86</v>
      </c>
      <c r="C46" s="58">
        <v>2</v>
      </c>
      <c r="D46" s="58">
        <v>1</v>
      </c>
      <c r="E46" s="58">
        <v>2</v>
      </c>
      <c r="F46" s="58">
        <v>0</v>
      </c>
      <c r="G46" s="58">
        <v>4</v>
      </c>
      <c r="H46" s="58">
        <v>1</v>
      </c>
      <c r="I46" s="58">
        <v>3</v>
      </c>
      <c r="J46" s="58">
        <v>1</v>
      </c>
      <c r="K46" s="58">
        <v>1</v>
      </c>
      <c r="L46" s="58">
        <v>0</v>
      </c>
      <c r="M46" s="58">
        <v>0</v>
      </c>
      <c r="N46" s="58">
        <v>1</v>
      </c>
      <c r="O46" s="58">
        <v>1</v>
      </c>
      <c r="P46" s="58">
        <v>1</v>
      </c>
      <c r="Q46" s="58">
        <v>3</v>
      </c>
      <c r="R46" s="58">
        <v>2</v>
      </c>
      <c r="S46" s="58">
        <v>1</v>
      </c>
      <c r="T46" s="58">
        <v>4</v>
      </c>
      <c r="U46" s="42">
        <f>SUM(C46:N46)</f>
        <v>16</v>
      </c>
      <c r="V46" s="42">
        <f>SUM(O46:T46)</f>
        <v>12</v>
      </c>
      <c r="W46" s="43">
        <f>+T46/H46-1</f>
        <v>3</v>
      </c>
      <c r="X46" s="43">
        <f>SUM(O46:T46)/SUM(C46:H46)-1</f>
        <v>0.19999999999999996</v>
      </c>
    </row>
    <row r="47" spans="1:24" ht="12.75">
      <c r="A47" s="104"/>
      <c r="B47" s="45" t="s">
        <v>87</v>
      </c>
      <c r="C47" s="46">
        <f>1-(C45+C43)/C42</f>
        <v>0.5789473684210527</v>
      </c>
      <c r="D47" s="46">
        <f aca="true" t="shared" si="10" ref="D47:T47">1-(D45+D43)/D42</f>
        <v>0.75</v>
      </c>
      <c r="E47" s="46">
        <f t="shared" si="10"/>
        <v>0.46153846153846156</v>
      </c>
      <c r="F47" s="46">
        <f t="shared" si="10"/>
        <v>0.8461538461538461</v>
      </c>
      <c r="G47" s="46">
        <f t="shared" si="10"/>
        <v>0.6153846153846154</v>
      </c>
      <c r="H47" s="46">
        <f t="shared" si="10"/>
        <v>0.8461538461538461</v>
      </c>
      <c r="I47" s="46">
        <f t="shared" si="10"/>
        <v>0.7857142857142857</v>
      </c>
      <c r="J47" s="46">
        <f t="shared" si="10"/>
        <v>0.8461538461538461</v>
      </c>
      <c r="K47" s="46">
        <f t="shared" si="10"/>
        <v>0.75</v>
      </c>
      <c r="L47" s="46">
        <f t="shared" si="10"/>
        <v>0.7857142857142857</v>
      </c>
      <c r="M47" s="46">
        <f t="shared" si="10"/>
        <v>0.9230769230769231</v>
      </c>
      <c r="N47" s="46">
        <f t="shared" si="10"/>
        <v>0.8333333333333334</v>
      </c>
      <c r="O47" s="46">
        <f t="shared" si="10"/>
        <v>0.9375</v>
      </c>
      <c r="P47" s="46">
        <f t="shared" si="10"/>
        <v>0.7058823529411764</v>
      </c>
      <c r="Q47" s="46">
        <f t="shared" si="10"/>
        <v>0.5294117647058824</v>
      </c>
      <c r="R47" s="46">
        <f t="shared" si="10"/>
        <v>0.6470588235294117</v>
      </c>
      <c r="S47" s="46">
        <f t="shared" si="10"/>
        <v>0.8333333333333334</v>
      </c>
      <c r="T47" s="46">
        <f t="shared" si="10"/>
        <v>0.36363636363636365</v>
      </c>
      <c r="U47" s="47">
        <f>1-(U45+U43)/U42</f>
        <v>0.7453416149068324</v>
      </c>
      <c r="V47" s="47">
        <f>1-(V45+V43)/V42</f>
        <v>0.6875</v>
      </c>
      <c r="W47" s="48"/>
      <c r="X47" s="48"/>
    </row>
    <row r="48" spans="1:24" ht="12.75">
      <c r="A48" s="104"/>
      <c r="B48" s="49" t="s">
        <v>88</v>
      </c>
      <c r="C48" s="50">
        <f>1-(C45-C44+C43-C46)/C42</f>
        <v>0.6842105263157895</v>
      </c>
      <c r="D48" s="50">
        <f aca="true" t="shared" si="11" ref="D48:V48">1-(D45-D44+D43-D46)/D42</f>
        <v>0.8333333333333334</v>
      </c>
      <c r="E48" s="50">
        <f t="shared" si="11"/>
        <v>0.6153846153846154</v>
      </c>
      <c r="F48" s="50">
        <f t="shared" si="11"/>
        <v>0.8461538461538461</v>
      </c>
      <c r="G48" s="50">
        <f t="shared" si="11"/>
        <v>0.9230769230769231</v>
      </c>
      <c r="H48" s="50">
        <f t="shared" si="11"/>
        <v>0.9230769230769231</v>
      </c>
      <c r="I48" s="50">
        <f t="shared" si="11"/>
        <v>1</v>
      </c>
      <c r="J48" s="50">
        <f t="shared" si="11"/>
        <v>0.9230769230769231</v>
      </c>
      <c r="K48" s="50">
        <f t="shared" si="11"/>
        <v>0.8333333333333334</v>
      </c>
      <c r="L48" s="50">
        <f t="shared" si="11"/>
        <v>0.7857142857142857</v>
      </c>
      <c r="M48" s="50">
        <f t="shared" si="11"/>
        <v>0.9230769230769231</v>
      </c>
      <c r="N48" s="50">
        <f t="shared" si="11"/>
        <v>0.9166666666666666</v>
      </c>
      <c r="O48" s="50">
        <f t="shared" si="11"/>
        <v>1</v>
      </c>
      <c r="P48" s="50">
        <f t="shared" si="11"/>
        <v>0.7647058823529411</v>
      </c>
      <c r="Q48" s="50">
        <f t="shared" si="11"/>
        <v>0.7058823529411764</v>
      </c>
      <c r="R48" s="50">
        <f t="shared" si="11"/>
        <v>0.7647058823529411</v>
      </c>
      <c r="S48" s="50">
        <f t="shared" si="11"/>
        <v>0.8888888888888888</v>
      </c>
      <c r="T48" s="50">
        <f t="shared" si="11"/>
        <v>0.7272727272727273</v>
      </c>
      <c r="U48" s="51">
        <f t="shared" si="11"/>
        <v>0.84472049689441</v>
      </c>
      <c r="V48" s="51">
        <f>1-(V45-V44+V43-V46)/V42</f>
        <v>0.8125</v>
      </c>
      <c r="W48" s="48"/>
      <c r="X48" s="48"/>
    </row>
    <row r="49" spans="1:24" ht="12.75">
      <c r="A49" s="104" t="s">
        <v>21</v>
      </c>
      <c r="B49" s="41" t="s">
        <v>82</v>
      </c>
      <c r="C49" s="58">
        <v>854</v>
      </c>
      <c r="D49" s="58">
        <v>760</v>
      </c>
      <c r="E49" s="58">
        <v>861</v>
      </c>
      <c r="F49" s="58">
        <v>818</v>
      </c>
      <c r="G49" s="58">
        <v>818</v>
      </c>
      <c r="H49" s="58">
        <v>831</v>
      </c>
      <c r="I49" s="58">
        <v>886</v>
      </c>
      <c r="J49" s="58">
        <v>863</v>
      </c>
      <c r="K49" s="58">
        <v>908</v>
      </c>
      <c r="L49" s="58">
        <v>839</v>
      </c>
      <c r="M49" s="58">
        <v>830</v>
      </c>
      <c r="N49" s="58">
        <v>0</v>
      </c>
      <c r="O49" s="58">
        <v>936</v>
      </c>
      <c r="P49" s="58">
        <v>808</v>
      </c>
      <c r="Q49" s="58">
        <v>894</v>
      </c>
      <c r="R49" s="58">
        <v>809</v>
      </c>
      <c r="S49" s="58">
        <v>854</v>
      </c>
      <c r="T49" s="58">
        <v>895</v>
      </c>
      <c r="U49" s="42">
        <f>SUM(C49:N49)</f>
        <v>9268</v>
      </c>
      <c r="V49" s="42">
        <f>SUM(O49:T49)</f>
        <v>5196</v>
      </c>
      <c r="W49" s="43">
        <f>+T49/H49-1</f>
        <v>0.07701564380264747</v>
      </c>
      <c r="X49" s="43">
        <f>SUM(O49:T49)/SUM(C49:H49)-1</f>
        <v>0.051396195872116524</v>
      </c>
    </row>
    <row r="50" spans="1:24" ht="12.75">
      <c r="A50" s="104"/>
      <c r="B50" s="41" t="s">
        <v>83</v>
      </c>
      <c r="C50" s="58">
        <v>0</v>
      </c>
      <c r="D50" s="58">
        <v>1</v>
      </c>
      <c r="E50" s="58">
        <v>0</v>
      </c>
      <c r="F50" s="58">
        <v>0</v>
      </c>
      <c r="G50" s="58">
        <v>0</v>
      </c>
      <c r="H50" s="58">
        <v>1</v>
      </c>
      <c r="I50" s="58">
        <v>0</v>
      </c>
      <c r="J50" s="58">
        <v>2</v>
      </c>
      <c r="K50" s="58">
        <v>1</v>
      </c>
      <c r="L50" s="58">
        <v>2</v>
      </c>
      <c r="M50" s="58">
        <v>12</v>
      </c>
      <c r="N50" s="58">
        <v>0</v>
      </c>
      <c r="O50" s="58">
        <v>4</v>
      </c>
      <c r="P50" s="58">
        <v>5</v>
      </c>
      <c r="Q50" s="58">
        <v>117</v>
      </c>
      <c r="R50" s="58">
        <v>1</v>
      </c>
      <c r="S50" s="58">
        <v>2</v>
      </c>
      <c r="T50" s="58">
        <v>0</v>
      </c>
      <c r="U50" s="42">
        <f>SUM(C50:N50)</f>
        <v>19</v>
      </c>
      <c r="V50" s="42">
        <f>SUM(O50:T50)</f>
        <v>129</v>
      </c>
      <c r="W50" s="43">
        <f>+T50/H50-1</f>
        <v>-1</v>
      </c>
      <c r="X50" s="43">
        <f>SUM(O50:T50)/SUM(C50:H50)-1</f>
        <v>63.5</v>
      </c>
    </row>
    <row r="51" spans="1:24" ht="12.75">
      <c r="A51" s="104"/>
      <c r="B51" s="41" t="s">
        <v>84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12</v>
      </c>
      <c r="N51" s="58">
        <v>0</v>
      </c>
      <c r="O51" s="58">
        <v>4</v>
      </c>
      <c r="P51" s="58">
        <v>4</v>
      </c>
      <c r="Q51" s="58">
        <v>117</v>
      </c>
      <c r="R51" s="58">
        <v>1</v>
      </c>
      <c r="S51" s="58">
        <v>1</v>
      </c>
      <c r="T51" s="58">
        <v>0</v>
      </c>
      <c r="U51" s="42">
        <f>SUM(C51:N51)</f>
        <v>12</v>
      </c>
      <c r="V51" s="42">
        <f>SUM(O51:T51)</f>
        <v>127</v>
      </c>
      <c r="W51" s="43"/>
      <c r="X51" s="43"/>
    </row>
    <row r="52" spans="1:24" ht="12.75">
      <c r="A52" s="104"/>
      <c r="B52" s="41" t="s">
        <v>85</v>
      </c>
      <c r="C52" s="58">
        <v>148</v>
      </c>
      <c r="D52" s="58">
        <v>192</v>
      </c>
      <c r="E52" s="58">
        <v>210</v>
      </c>
      <c r="F52" s="58">
        <v>149</v>
      </c>
      <c r="G52" s="58">
        <v>172</v>
      </c>
      <c r="H52" s="58">
        <v>156</v>
      </c>
      <c r="I52" s="58">
        <v>159</v>
      </c>
      <c r="J52" s="58">
        <v>210</v>
      </c>
      <c r="K52" s="58">
        <v>101</v>
      </c>
      <c r="L52" s="58">
        <v>218</v>
      </c>
      <c r="M52" s="58">
        <v>213</v>
      </c>
      <c r="N52" s="58">
        <v>0</v>
      </c>
      <c r="O52" s="58">
        <v>223</v>
      </c>
      <c r="P52" s="58">
        <v>236</v>
      </c>
      <c r="Q52" s="58">
        <v>192</v>
      </c>
      <c r="R52" s="58">
        <v>141</v>
      </c>
      <c r="S52" s="58">
        <v>130</v>
      </c>
      <c r="T52" s="58">
        <v>143</v>
      </c>
      <c r="U52" s="42">
        <f>SUM(C52:N52)</f>
        <v>1928</v>
      </c>
      <c r="V52" s="42">
        <f>SUM(O52:T52)</f>
        <v>1065</v>
      </c>
      <c r="W52" s="43">
        <f>+T52/H52-1</f>
        <v>-0.08333333333333337</v>
      </c>
      <c r="X52" s="43">
        <f>SUM(O52:T52)/SUM(C52:H52)-1</f>
        <v>0.03700097370983446</v>
      </c>
    </row>
    <row r="53" spans="1:24" ht="12.75">
      <c r="A53" s="104"/>
      <c r="B53" s="41" t="s">
        <v>86</v>
      </c>
      <c r="C53" s="58">
        <v>67</v>
      </c>
      <c r="D53" s="58">
        <v>96</v>
      </c>
      <c r="E53" s="58">
        <v>91</v>
      </c>
      <c r="F53" s="58">
        <v>77</v>
      </c>
      <c r="G53" s="58">
        <v>86</v>
      </c>
      <c r="H53" s="58">
        <v>75</v>
      </c>
      <c r="I53" s="58">
        <v>76</v>
      </c>
      <c r="J53" s="58">
        <v>80</v>
      </c>
      <c r="K53" s="58">
        <v>40</v>
      </c>
      <c r="L53" s="58">
        <v>115</v>
      </c>
      <c r="M53" s="58">
        <v>119</v>
      </c>
      <c r="N53" s="58">
        <v>0</v>
      </c>
      <c r="O53" s="58">
        <v>132</v>
      </c>
      <c r="P53" s="58">
        <v>146</v>
      </c>
      <c r="Q53" s="58">
        <v>114</v>
      </c>
      <c r="R53" s="58">
        <v>69</v>
      </c>
      <c r="S53" s="58">
        <v>75</v>
      </c>
      <c r="T53" s="58">
        <v>82</v>
      </c>
      <c r="U53" s="42">
        <f>SUM(C53:N53)</f>
        <v>922</v>
      </c>
      <c r="V53" s="42">
        <f>SUM(O53:T53)</f>
        <v>618</v>
      </c>
      <c r="W53" s="43">
        <f>+T53/H53-1</f>
        <v>0.09333333333333327</v>
      </c>
      <c r="X53" s="43">
        <f>SUM(O53:T53)/SUM(C53:H53)-1</f>
        <v>0.25609756097560976</v>
      </c>
    </row>
    <row r="54" spans="1:24" ht="12.75">
      <c r="A54" s="104"/>
      <c r="B54" s="45" t="s">
        <v>87</v>
      </c>
      <c r="C54" s="46">
        <f>1-(C52+C50)/C49</f>
        <v>0.8266978922716628</v>
      </c>
      <c r="D54" s="46">
        <f aca="true" t="shared" si="12" ref="D54:T54">1-(D52+D50)/D49</f>
        <v>0.7460526315789473</v>
      </c>
      <c r="E54" s="46">
        <f t="shared" si="12"/>
        <v>0.7560975609756098</v>
      </c>
      <c r="F54" s="46">
        <f t="shared" si="12"/>
        <v>0.8178484107579462</v>
      </c>
      <c r="G54" s="46">
        <f t="shared" si="12"/>
        <v>0.7897310513447433</v>
      </c>
      <c r="H54" s="46">
        <f t="shared" si="12"/>
        <v>0.8110709987966306</v>
      </c>
      <c r="I54" s="46">
        <f t="shared" si="12"/>
        <v>0.8205417607223476</v>
      </c>
      <c r="J54" s="46">
        <f t="shared" si="12"/>
        <v>0.7543453070683661</v>
      </c>
      <c r="K54" s="46">
        <f t="shared" si="12"/>
        <v>0.8876651982378855</v>
      </c>
      <c r="L54" s="46">
        <f t="shared" si="12"/>
        <v>0.7377830750893921</v>
      </c>
      <c r="M54" s="46">
        <f t="shared" si="12"/>
        <v>0.7289156626506024</v>
      </c>
      <c r="N54" s="46"/>
      <c r="O54" s="46">
        <f t="shared" si="12"/>
        <v>0.7574786324786325</v>
      </c>
      <c r="P54" s="46">
        <f t="shared" si="12"/>
        <v>0.7017326732673268</v>
      </c>
      <c r="Q54" s="46">
        <f t="shared" si="12"/>
        <v>0.6543624161073825</v>
      </c>
      <c r="R54" s="46">
        <f t="shared" si="12"/>
        <v>0.8244746600741657</v>
      </c>
      <c r="S54" s="46">
        <f t="shared" si="12"/>
        <v>0.8454332552693209</v>
      </c>
      <c r="T54" s="46">
        <f t="shared" si="12"/>
        <v>0.8402234636871508</v>
      </c>
      <c r="U54" s="47">
        <f>1-(U52+U50)/U49</f>
        <v>0.7899223133362107</v>
      </c>
      <c r="V54" s="47">
        <f>1-(V52+V50)/V49</f>
        <v>0.7702078521939953</v>
      </c>
      <c r="W54" s="48"/>
      <c r="X54" s="48"/>
    </row>
    <row r="55" spans="1:24" ht="12.75">
      <c r="A55" s="104"/>
      <c r="B55" s="49" t="s">
        <v>88</v>
      </c>
      <c r="C55" s="50">
        <f>1-(C52-C51+C50-C53)/C49</f>
        <v>0.905152224824356</v>
      </c>
      <c r="D55" s="50">
        <f aca="true" t="shared" si="13" ref="D55:V55">1-(D52-D51+D50-D53)/D49</f>
        <v>0.8723684210526316</v>
      </c>
      <c r="E55" s="50">
        <f t="shared" si="13"/>
        <v>0.8617886178861789</v>
      </c>
      <c r="F55" s="50">
        <f t="shared" si="13"/>
        <v>0.9119804400977995</v>
      </c>
      <c r="G55" s="50">
        <f t="shared" si="13"/>
        <v>0.8948655256723717</v>
      </c>
      <c r="H55" s="50">
        <f t="shared" si="13"/>
        <v>0.901323706377858</v>
      </c>
      <c r="I55" s="50">
        <f t="shared" si="13"/>
        <v>0.9063205417607223</v>
      </c>
      <c r="J55" s="50">
        <f t="shared" si="13"/>
        <v>0.8470451911935111</v>
      </c>
      <c r="K55" s="50">
        <f t="shared" si="13"/>
        <v>0.9317180616740088</v>
      </c>
      <c r="L55" s="50">
        <f t="shared" si="13"/>
        <v>0.8748510131108462</v>
      </c>
      <c r="M55" s="50">
        <f t="shared" si="13"/>
        <v>0.8867469879518073</v>
      </c>
      <c r="N55" s="50"/>
      <c r="O55" s="50">
        <f t="shared" si="13"/>
        <v>0.9027777777777778</v>
      </c>
      <c r="P55" s="50">
        <f t="shared" si="13"/>
        <v>0.8873762376237624</v>
      </c>
      <c r="Q55" s="50">
        <f t="shared" si="13"/>
        <v>0.912751677852349</v>
      </c>
      <c r="R55" s="50">
        <f t="shared" si="13"/>
        <v>0.9110012360939431</v>
      </c>
      <c r="S55" s="50">
        <f t="shared" si="13"/>
        <v>0.9344262295081968</v>
      </c>
      <c r="T55" s="50">
        <f t="shared" si="13"/>
        <v>0.9318435754189944</v>
      </c>
      <c r="U55" s="51">
        <f t="shared" si="13"/>
        <v>0.8906991799741044</v>
      </c>
      <c r="V55" s="51">
        <f>1-(V52-V51+V50-V53)/V49</f>
        <v>0.9135873749037722</v>
      </c>
      <c r="W55" s="48"/>
      <c r="X55" s="48"/>
    </row>
    <row r="56" spans="1:24" ht="12.75">
      <c r="A56" s="104" t="s">
        <v>23</v>
      </c>
      <c r="B56" s="41" t="s">
        <v>82</v>
      </c>
      <c r="C56" s="58">
        <v>217</v>
      </c>
      <c r="D56" s="58">
        <v>214</v>
      </c>
      <c r="E56" s="58">
        <v>217</v>
      </c>
      <c r="F56" s="58">
        <v>210</v>
      </c>
      <c r="G56" s="58">
        <v>217</v>
      </c>
      <c r="H56" s="58">
        <v>210</v>
      </c>
      <c r="I56" s="58">
        <v>0</v>
      </c>
      <c r="J56" s="58">
        <v>217</v>
      </c>
      <c r="K56" s="58">
        <v>210</v>
      </c>
      <c r="L56" s="58">
        <v>0</v>
      </c>
      <c r="M56" s="58">
        <v>210</v>
      </c>
      <c r="N56" s="58">
        <v>217</v>
      </c>
      <c r="O56" s="58">
        <v>217</v>
      </c>
      <c r="P56" s="58">
        <v>203</v>
      </c>
      <c r="Q56" s="58">
        <v>217</v>
      </c>
      <c r="R56" s="58">
        <v>210</v>
      </c>
      <c r="S56" s="58">
        <v>217</v>
      </c>
      <c r="T56" s="58">
        <v>210</v>
      </c>
      <c r="U56" s="42">
        <f>SUM(C56:N56)</f>
        <v>2139</v>
      </c>
      <c r="V56" s="42">
        <f>SUM(O56:T56)</f>
        <v>1274</v>
      </c>
      <c r="W56" s="43">
        <f>+T56/H56-1</f>
        <v>0</v>
      </c>
      <c r="X56" s="43">
        <f>SUM(O56:T56)/SUM(C56:H56)-1</f>
        <v>-0.008560311284046662</v>
      </c>
    </row>
    <row r="57" spans="1:24" ht="12.75">
      <c r="A57" s="104"/>
      <c r="B57" s="41" t="s">
        <v>83</v>
      </c>
      <c r="C57" s="58">
        <v>1</v>
      </c>
      <c r="D57" s="58">
        <v>1</v>
      </c>
      <c r="E57" s="58">
        <v>2</v>
      </c>
      <c r="F57" s="58">
        <v>2</v>
      </c>
      <c r="G57" s="58">
        <v>1</v>
      </c>
      <c r="H57" s="58">
        <v>0</v>
      </c>
      <c r="I57" s="58">
        <v>0</v>
      </c>
      <c r="J57" s="58">
        <v>7</v>
      </c>
      <c r="K57" s="58">
        <v>0</v>
      </c>
      <c r="L57" s="58">
        <v>0</v>
      </c>
      <c r="M57" s="58">
        <v>0</v>
      </c>
      <c r="N57" s="58">
        <v>1</v>
      </c>
      <c r="O57" s="58">
        <v>0</v>
      </c>
      <c r="P57" s="58">
        <v>0</v>
      </c>
      <c r="Q57" s="58">
        <v>0</v>
      </c>
      <c r="R57" s="58">
        <v>0</v>
      </c>
      <c r="S57" s="58">
        <v>2</v>
      </c>
      <c r="T57" s="58">
        <v>0</v>
      </c>
      <c r="U57" s="42">
        <f>SUM(C57:N57)</f>
        <v>15</v>
      </c>
      <c r="V57" s="42">
        <f>SUM(O57:T57)</f>
        <v>2</v>
      </c>
      <c r="W57" s="43"/>
      <c r="X57" s="43">
        <f>SUM(O57:T57)/SUM(C57:H57)-1</f>
        <v>-0.7142857142857143</v>
      </c>
    </row>
    <row r="58" spans="1:24" ht="12.75">
      <c r="A58" s="104"/>
      <c r="B58" s="41" t="s">
        <v>84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42">
        <f>SUM(C58:N58)</f>
        <v>0</v>
      </c>
      <c r="V58" s="42">
        <f>SUM(O58:T58)</f>
        <v>0</v>
      </c>
      <c r="W58" s="43"/>
      <c r="X58" s="43"/>
    </row>
    <row r="59" spans="1:24" ht="12.75">
      <c r="A59" s="104"/>
      <c r="B59" s="41" t="s">
        <v>85</v>
      </c>
      <c r="C59" s="58">
        <v>4</v>
      </c>
      <c r="D59" s="58">
        <v>3</v>
      </c>
      <c r="E59" s="58">
        <v>7</v>
      </c>
      <c r="F59" s="58">
        <v>4</v>
      </c>
      <c r="G59" s="58">
        <v>2</v>
      </c>
      <c r="H59" s="58">
        <v>5</v>
      </c>
      <c r="I59" s="58">
        <v>0</v>
      </c>
      <c r="J59" s="58">
        <v>15</v>
      </c>
      <c r="K59" s="58">
        <v>4</v>
      </c>
      <c r="L59" s="58">
        <v>0</v>
      </c>
      <c r="M59" s="58">
        <v>10</v>
      </c>
      <c r="N59" s="58">
        <v>10</v>
      </c>
      <c r="O59" s="58">
        <v>5</v>
      </c>
      <c r="P59" s="58">
        <v>2</v>
      </c>
      <c r="Q59" s="58">
        <v>1</v>
      </c>
      <c r="R59" s="58">
        <v>3</v>
      </c>
      <c r="S59" s="58">
        <v>0</v>
      </c>
      <c r="T59" s="58">
        <v>0</v>
      </c>
      <c r="U59" s="42">
        <f>SUM(C59:N59)</f>
        <v>64</v>
      </c>
      <c r="V59" s="42">
        <f>SUM(O59:T59)</f>
        <v>11</v>
      </c>
      <c r="W59" s="43">
        <f>+T59/H59-1</f>
        <v>-1</v>
      </c>
      <c r="X59" s="43">
        <f>SUM(O59:T59)/SUM(C59:H59)-1</f>
        <v>-0.56</v>
      </c>
    </row>
    <row r="60" spans="1:24" ht="12.75">
      <c r="A60" s="104"/>
      <c r="B60" s="41" t="s">
        <v>86</v>
      </c>
      <c r="C60" s="58">
        <v>1</v>
      </c>
      <c r="D60" s="58">
        <v>0</v>
      </c>
      <c r="E60" s="58">
        <v>0</v>
      </c>
      <c r="F60" s="58">
        <v>2</v>
      </c>
      <c r="G60" s="58">
        <v>0</v>
      </c>
      <c r="H60" s="58">
        <v>4</v>
      </c>
      <c r="I60" s="58">
        <v>0</v>
      </c>
      <c r="J60" s="58">
        <v>0</v>
      </c>
      <c r="K60" s="58">
        <v>0</v>
      </c>
      <c r="L60" s="58">
        <v>0</v>
      </c>
      <c r="M60" s="58">
        <v>3</v>
      </c>
      <c r="N60" s="58">
        <v>2</v>
      </c>
      <c r="O60" s="58">
        <v>5</v>
      </c>
      <c r="P60" s="58">
        <v>1</v>
      </c>
      <c r="Q60" s="58">
        <v>0</v>
      </c>
      <c r="R60" s="58">
        <v>0</v>
      </c>
      <c r="S60" s="58">
        <v>0</v>
      </c>
      <c r="T60" s="58">
        <v>0</v>
      </c>
      <c r="U60" s="42">
        <f>SUM(C60:N60)</f>
        <v>12</v>
      </c>
      <c r="V60" s="42">
        <f>SUM(O60:T60)</f>
        <v>6</v>
      </c>
      <c r="W60" s="43">
        <f>+T60/H60-1</f>
        <v>-1</v>
      </c>
      <c r="X60" s="43">
        <f>SUM(O60:T60)/SUM(C60:H60)-1</f>
        <v>-0.1428571428571429</v>
      </c>
    </row>
    <row r="61" spans="1:24" ht="12.75">
      <c r="A61" s="104"/>
      <c r="B61" s="45" t="s">
        <v>87</v>
      </c>
      <c r="C61" s="46">
        <f>1-(C59+C57)/C56</f>
        <v>0.9769585253456221</v>
      </c>
      <c r="D61" s="46">
        <f aca="true" t="shared" si="14" ref="D61:T61">1-(D59+D57)/D56</f>
        <v>0.9813084112149533</v>
      </c>
      <c r="E61" s="46">
        <f t="shared" si="14"/>
        <v>0.9585253456221198</v>
      </c>
      <c r="F61" s="46">
        <f t="shared" si="14"/>
        <v>0.9714285714285714</v>
      </c>
      <c r="G61" s="46">
        <f t="shared" si="14"/>
        <v>0.9861751152073732</v>
      </c>
      <c r="H61" s="46">
        <f t="shared" si="14"/>
        <v>0.9761904761904762</v>
      </c>
      <c r="I61" s="46"/>
      <c r="J61" s="46">
        <f t="shared" si="14"/>
        <v>0.8986175115207373</v>
      </c>
      <c r="K61" s="46">
        <f t="shared" si="14"/>
        <v>0.9809523809523809</v>
      </c>
      <c r="L61" s="46"/>
      <c r="M61" s="46">
        <f t="shared" si="14"/>
        <v>0.9523809523809523</v>
      </c>
      <c r="N61" s="46">
        <f t="shared" si="14"/>
        <v>0.9493087557603687</v>
      </c>
      <c r="O61" s="46">
        <f t="shared" si="14"/>
        <v>0.9769585253456221</v>
      </c>
      <c r="P61" s="46">
        <f t="shared" si="14"/>
        <v>0.9901477832512315</v>
      </c>
      <c r="Q61" s="46">
        <f t="shared" si="14"/>
        <v>0.9953917050691244</v>
      </c>
      <c r="R61" s="46">
        <f t="shared" si="14"/>
        <v>0.9857142857142858</v>
      </c>
      <c r="S61" s="46">
        <f t="shared" si="14"/>
        <v>0.9907834101382489</v>
      </c>
      <c r="T61" s="46">
        <f t="shared" si="14"/>
        <v>1</v>
      </c>
      <c r="U61" s="47">
        <f>1-(U59+U57)/U56</f>
        <v>0.9630668536699393</v>
      </c>
      <c r="V61" s="47">
        <f>1-(V59+V57)/V56</f>
        <v>0.9897959183673469</v>
      </c>
      <c r="W61" s="48"/>
      <c r="X61" s="48"/>
    </row>
    <row r="62" spans="1:24" ht="12.75">
      <c r="A62" s="104"/>
      <c r="B62" s="49" t="s">
        <v>88</v>
      </c>
      <c r="C62" s="50">
        <f>1-(C59-C58+C57-C60)/C56</f>
        <v>0.9815668202764977</v>
      </c>
      <c r="D62" s="50">
        <f aca="true" t="shared" si="15" ref="D62:V62">1-(D59-D58+D57-D60)/D56</f>
        <v>0.9813084112149533</v>
      </c>
      <c r="E62" s="50">
        <f t="shared" si="15"/>
        <v>0.9585253456221198</v>
      </c>
      <c r="F62" s="50">
        <f t="shared" si="15"/>
        <v>0.9809523809523809</v>
      </c>
      <c r="G62" s="50">
        <f t="shared" si="15"/>
        <v>0.9861751152073732</v>
      </c>
      <c r="H62" s="50">
        <f t="shared" si="15"/>
        <v>0.9952380952380953</v>
      </c>
      <c r="I62" s="50"/>
      <c r="J62" s="50">
        <f t="shared" si="15"/>
        <v>0.8986175115207373</v>
      </c>
      <c r="K62" s="50">
        <f t="shared" si="15"/>
        <v>0.9809523809523809</v>
      </c>
      <c r="L62" s="50"/>
      <c r="M62" s="50">
        <f t="shared" si="15"/>
        <v>0.9666666666666667</v>
      </c>
      <c r="N62" s="50">
        <f t="shared" si="15"/>
        <v>0.9585253456221198</v>
      </c>
      <c r="O62" s="50">
        <f t="shared" si="15"/>
        <v>1</v>
      </c>
      <c r="P62" s="50">
        <f t="shared" si="15"/>
        <v>0.9950738916256158</v>
      </c>
      <c r="Q62" s="50">
        <f t="shared" si="15"/>
        <v>0.9953917050691244</v>
      </c>
      <c r="R62" s="50">
        <f t="shared" si="15"/>
        <v>0.9857142857142858</v>
      </c>
      <c r="S62" s="50">
        <f t="shared" si="15"/>
        <v>0.9907834101382489</v>
      </c>
      <c r="T62" s="50">
        <f t="shared" si="15"/>
        <v>1</v>
      </c>
      <c r="U62" s="51">
        <f t="shared" si="15"/>
        <v>0.9686769518466574</v>
      </c>
      <c r="V62" s="51">
        <f>1-(V59-V58+V57-V60)/V56</f>
        <v>0.9945054945054945</v>
      </c>
      <c r="W62" s="48"/>
      <c r="X62" s="48"/>
    </row>
    <row r="63" spans="1:24" ht="12.75">
      <c r="A63" s="104" t="s">
        <v>22</v>
      </c>
      <c r="B63" s="41" t="s">
        <v>82</v>
      </c>
      <c r="C63" s="58">
        <v>79</v>
      </c>
      <c r="D63" s="58">
        <v>72</v>
      </c>
      <c r="E63" s="58">
        <v>80</v>
      </c>
      <c r="F63" s="58">
        <v>77</v>
      </c>
      <c r="G63" s="58">
        <v>79</v>
      </c>
      <c r="H63" s="58">
        <v>87</v>
      </c>
      <c r="I63" s="58">
        <v>93</v>
      </c>
      <c r="J63" s="58">
        <v>93</v>
      </c>
      <c r="K63" s="58">
        <v>76</v>
      </c>
      <c r="L63" s="58">
        <v>75</v>
      </c>
      <c r="M63" s="58">
        <v>73</v>
      </c>
      <c r="N63" s="58">
        <v>79</v>
      </c>
      <c r="O63" s="58">
        <v>79</v>
      </c>
      <c r="P63" s="58">
        <v>58</v>
      </c>
      <c r="Q63" s="58">
        <v>80</v>
      </c>
      <c r="R63" s="58">
        <v>76</v>
      </c>
      <c r="S63" s="58">
        <v>80</v>
      </c>
      <c r="T63" s="58">
        <v>60</v>
      </c>
      <c r="U63" s="42">
        <f>SUM(C63:N63)</f>
        <v>963</v>
      </c>
      <c r="V63" s="42">
        <f>SUM(O63:T63)</f>
        <v>433</v>
      </c>
      <c r="W63" s="43">
        <f>+T63/H63-1</f>
        <v>-0.31034482758620685</v>
      </c>
      <c r="X63" s="43">
        <f>SUM(O63:T63)/SUM(C63:H63)-1</f>
        <v>-0.0864978902953587</v>
      </c>
    </row>
    <row r="64" spans="1:24" ht="12.75">
      <c r="A64" s="104"/>
      <c r="B64" s="41" t="s">
        <v>83</v>
      </c>
      <c r="C64" s="58">
        <v>0</v>
      </c>
      <c r="D64" s="58">
        <v>0</v>
      </c>
      <c r="E64" s="58">
        <v>1</v>
      </c>
      <c r="F64" s="58">
        <v>1</v>
      </c>
      <c r="G64" s="58">
        <v>2</v>
      </c>
      <c r="H64" s="58">
        <v>1</v>
      </c>
      <c r="I64" s="58">
        <v>1</v>
      </c>
      <c r="J64" s="58">
        <v>1</v>
      </c>
      <c r="K64" s="58">
        <v>1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1</v>
      </c>
      <c r="S64" s="58">
        <v>0</v>
      </c>
      <c r="T64" s="58">
        <v>0</v>
      </c>
      <c r="U64" s="42">
        <f>SUM(C64:N64)</f>
        <v>8</v>
      </c>
      <c r="V64" s="42">
        <f>SUM(O64:T64)</f>
        <v>1</v>
      </c>
      <c r="W64" s="43">
        <f>+T64/H64-1</f>
        <v>-1</v>
      </c>
      <c r="X64" s="43">
        <f>SUM(O64:T64)/SUM(C64:H64)-1</f>
        <v>-0.8</v>
      </c>
    </row>
    <row r="65" spans="1:24" ht="12.75">
      <c r="A65" s="104"/>
      <c r="B65" s="41" t="s">
        <v>84</v>
      </c>
      <c r="C65" s="58">
        <v>0</v>
      </c>
      <c r="D65" s="58">
        <v>0</v>
      </c>
      <c r="E65" s="58">
        <v>1</v>
      </c>
      <c r="F65" s="58">
        <v>1</v>
      </c>
      <c r="G65" s="58">
        <v>2</v>
      </c>
      <c r="H65" s="58">
        <v>1</v>
      </c>
      <c r="I65" s="58">
        <v>1</v>
      </c>
      <c r="J65" s="58">
        <v>1</v>
      </c>
      <c r="K65" s="58">
        <v>1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1</v>
      </c>
      <c r="S65" s="58">
        <v>0</v>
      </c>
      <c r="T65" s="58">
        <v>0</v>
      </c>
      <c r="U65" s="42">
        <f>SUM(C65:N65)</f>
        <v>8</v>
      </c>
      <c r="V65" s="42">
        <f>SUM(O65:T65)</f>
        <v>1</v>
      </c>
      <c r="W65" s="43">
        <f>+T65/H65-1</f>
        <v>-1</v>
      </c>
      <c r="X65" s="43">
        <f>SUM(O65:T65)/SUM(C65:H65)-1</f>
        <v>-0.8</v>
      </c>
    </row>
    <row r="66" spans="1:24" ht="12.75">
      <c r="A66" s="104"/>
      <c r="B66" s="41" t="s">
        <v>85</v>
      </c>
      <c r="C66" s="58">
        <v>4</v>
      </c>
      <c r="D66" s="58">
        <v>8</v>
      </c>
      <c r="E66" s="58">
        <v>6</v>
      </c>
      <c r="F66" s="58">
        <v>11</v>
      </c>
      <c r="G66" s="58">
        <v>6</v>
      </c>
      <c r="H66" s="58">
        <v>19</v>
      </c>
      <c r="I66" s="58">
        <v>22</v>
      </c>
      <c r="J66" s="58">
        <v>17</v>
      </c>
      <c r="K66" s="58">
        <v>5</v>
      </c>
      <c r="L66" s="58">
        <v>11</v>
      </c>
      <c r="M66" s="58">
        <v>13</v>
      </c>
      <c r="N66" s="58">
        <v>20</v>
      </c>
      <c r="O66" s="58">
        <v>7</v>
      </c>
      <c r="P66" s="58">
        <v>52</v>
      </c>
      <c r="Q66" s="58">
        <v>41</v>
      </c>
      <c r="R66" s="58">
        <v>32</v>
      </c>
      <c r="S66" s="58">
        <v>46</v>
      </c>
      <c r="T66" s="58">
        <v>40</v>
      </c>
      <c r="U66" s="42">
        <f>SUM(C66:N66)</f>
        <v>142</v>
      </c>
      <c r="V66" s="42">
        <f>SUM(O66:T66)</f>
        <v>218</v>
      </c>
      <c r="W66" s="43">
        <f>+T66/H66-1</f>
        <v>1.1052631578947367</v>
      </c>
      <c r="X66" s="43">
        <f>SUM(O66:T66)/SUM(C66:H66)-1</f>
        <v>3.037037037037037</v>
      </c>
    </row>
    <row r="67" spans="1:24" ht="12.75">
      <c r="A67" s="104"/>
      <c r="B67" s="41" t="s">
        <v>86</v>
      </c>
      <c r="C67" s="58">
        <v>2</v>
      </c>
      <c r="D67" s="58">
        <v>4</v>
      </c>
      <c r="E67" s="58">
        <v>4</v>
      </c>
      <c r="F67" s="58">
        <v>7</v>
      </c>
      <c r="G67" s="58">
        <v>5</v>
      </c>
      <c r="H67" s="58">
        <v>15</v>
      </c>
      <c r="I67" s="58">
        <v>19</v>
      </c>
      <c r="J67" s="58">
        <v>12</v>
      </c>
      <c r="K67" s="58">
        <v>5</v>
      </c>
      <c r="L67" s="58">
        <v>6</v>
      </c>
      <c r="M67" s="58">
        <v>10</v>
      </c>
      <c r="N67" s="58">
        <v>13</v>
      </c>
      <c r="O67" s="58">
        <v>4</v>
      </c>
      <c r="P67" s="58">
        <v>29</v>
      </c>
      <c r="Q67" s="58">
        <v>37</v>
      </c>
      <c r="R67" s="58">
        <v>18</v>
      </c>
      <c r="S67" s="58">
        <v>28</v>
      </c>
      <c r="T67" s="58">
        <v>21</v>
      </c>
      <c r="U67" s="42">
        <f>SUM(C67:N67)</f>
        <v>102</v>
      </c>
      <c r="V67" s="42">
        <f>SUM(O67:T67)</f>
        <v>137</v>
      </c>
      <c r="W67" s="43">
        <f>+T67/H67-1</f>
        <v>0.3999999999999999</v>
      </c>
      <c r="X67" s="43">
        <f>SUM(O67:T67)/SUM(C67:H67)-1</f>
        <v>2.7027027027027026</v>
      </c>
    </row>
    <row r="68" spans="1:24" ht="12.75">
      <c r="A68" s="104"/>
      <c r="B68" s="45" t="s">
        <v>87</v>
      </c>
      <c r="C68" s="46">
        <f>1-(C66+C64)/C63</f>
        <v>0.9493670886075949</v>
      </c>
      <c r="D68" s="46">
        <f aca="true" t="shared" si="16" ref="D68:T68">1-(D66+D64)/D63</f>
        <v>0.8888888888888888</v>
      </c>
      <c r="E68" s="46">
        <f t="shared" si="16"/>
        <v>0.9125</v>
      </c>
      <c r="F68" s="46">
        <f t="shared" si="16"/>
        <v>0.8441558441558441</v>
      </c>
      <c r="G68" s="46">
        <f t="shared" si="16"/>
        <v>0.8987341772151899</v>
      </c>
      <c r="H68" s="46">
        <f t="shared" si="16"/>
        <v>0.7701149425287357</v>
      </c>
      <c r="I68" s="46">
        <f t="shared" si="16"/>
        <v>0.7526881720430108</v>
      </c>
      <c r="J68" s="46">
        <f t="shared" si="16"/>
        <v>0.8064516129032258</v>
      </c>
      <c r="K68" s="46">
        <f t="shared" si="16"/>
        <v>0.9210526315789473</v>
      </c>
      <c r="L68" s="46">
        <f t="shared" si="16"/>
        <v>0.8533333333333333</v>
      </c>
      <c r="M68" s="46">
        <f t="shared" si="16"/>
        <v>0.821917808219178</v>
      </c>
      <c r="N68" s="46">
        <f t="shared" si="16"/>
        <v>0.7468354430379747</v>
      </c>
      <c r="O68" s="46">
        <f t="shared" si="16"/>
        <v>0.9113924050632911</v>
      </c>
      <c r="P68" s="46">
        <f t="shared" si="16"/>
        <v>0.10344827586206895</v>
      </c>
      <c r="Q68" s="46">
        <f t="shared" si="16"/>
        <v>0.48750000000000004</v>
      </c>
      <c r="R68" s="46">
        <f t="shared" si="16"/>
        <v>0.5657894736842105</v>
      </c>
      <c r="S68" s="46">
        <f t="shared" si="16"/>
        <v>0.42500000000000004</v>
      </c>
      <c r="T68" s="46">
        <f t="shared" si="16"/>
        <v>0.33333333333333337</v>
      </c>
      <c r="U68" s="47">
        <f>1-(U66+U64)/U63</f>
        <v>0.8442367601246106</v>
      </c>
      <c r="V68" s="47">
        <f>1-(V66+V64)/V63</f>
        <v>0.4942263279445728</v>
      </c>
      <c r="W68" s="48"/>
      <c r="X68" s="48"/>
    </row>
    <row r="69" spans="1:24" ht="12.75">
      <c r="A69" s="104"/>
      <c r="B69" s="49" t="s">
        <v>88</v>
      </c>
      <c r="C69" s="50">
        <f>1-(C66-C65+C64-C67)/C63</f>
        <v>0.9746835443037974</v>
      </c>
      <c r="D69" s="50">
        <f aca="true" t="shared" si="17" ref="D69:V69">1-(D66-D65+D64-D67)/D63</f>
        <v>0.9444444444444444</v>
      </c>
      <c r="E69" s="50">
        <f t="shared" si="17"/>
        <v>0.975</v>
      </c>
      <c r="F69" s="50">
        <f t="shared" si="17"/>
        <v>0.948051948051948</v>
      </c>
      <c r="G69" s="50">
        <f t="shared" si="17"/>
        <v>0.9873417721518988</v>
      </c>
      <c r="H69" s="50">
        <f t="shared" si="17"/>
        <v>0.9540229885057472</v>
      </c>
      <c r="I69" s="50">
        <f t="shared" si="17"/>
        <v>0.967741935483871</v>
      </c>
      <c r="J69" s="50">
        <f t="shared" si="17"/>
        <v>0.946236559139785</v>
      </c>
      <c r="K69" s="50">
        <f t="shared" si="17"/>
        <v>1</v>
      </c>
      <c r="L69" s="50">
        <f t="shared" si="17"/>
        <v>0.9333333333333333</v>
      </c>
      <c r="M69" s="50">
        <f t="shared" si="17"/>
        <v>0.9589041095890412</v>
      </c>
      <c r="N69" s="50">
        <f t="shared" si="17"/>
        <v>0.9113924050632911</v>
      </c>
      <c r="O69" s="50">
        <f t="shared" si="17"/>
        <v>0.9620253164556962</v>
      </c>
      <c r="P69" s="50">
        <f t="shared" si="17"/>
        <v>0.603448275862069</v>
      </c>
      <c r="Q69" s="50">
        <f t="shared" si="17"/>
        <v>0.95</v>
      </c>
      <c r="R69" s="50">
        <f t="shared" si="17"/>
        <v>0.8157894736842105</v>
      </c>
      <c r="S69" s="50">
        <f t="shared" si="17"/>
        <v>0.775</v>
      </c>
      <c r="T69" s="50">
        <f t="shared" si="17"/>
        <v>0.6833333333333333</v>
      </c>
      <c r="U69" s="51">
        <f t="shared" si="17"/>
        <v>0.9584631360332295</v>
      </c>
      <c r="V69" s="51">
        <f>1-(V66-V65+V64-V67)/V63</f>
        <v>0.812933025404157</v>
      </c>
      <c r="W69" s="48"/>
      <c r="X69" s="48"/>
    </row>
    <row r="70" spans="1:24" ht="12.75">
      <c r="A70" s="104" t="s">
        <v>24</v>
      </c>
      <c r="B70" s="41" t="s">
        <v>82</v>
      </c>
      <c r="C70" s="58">
        <v>4</v>
      </c>
      <c r="D70" s="58">
        <v>4</v>
      </c>
      <c r="E70" s="58">
        <v>6</v>
      </c>
      <c r="F70" s="58">
        <v>210</v>
      </c>
      <c r="G70" s="58">
        <v>4</v>
      </c>
      <c r="H70" s="58">
        <v>4</v>
      </c>
      <c r="I70" s="58">
        <v>7</v>
      </c>
      <c r="J70" s="58">
        <v>4</v>
      </c>
      <c r="K70" s="58">
        <v>5</v>
      </c>
      <c r="L70" s="58">
        <v>4</v>
      </c>
      <c r="M70" s="58">
        <v>4</v>
      </c>
      <c r="N70" s="58">
        <v>6</v>
      </c>
      <c r="O70" s="58">
        <v>7</v>
      </c>
      <c r="P70" s="58">
        <v>4</v>
      </c>
      <c r="Q70" s="58">
        <v>9</v>
      </c>
      <c r="R70" s="58">
        <v>4</v>
      </c>
      <c r="S70" s="58">
        <v>5</v>
      </c>
      <c r="T70" s="58">
        <v>5</v>
      </c>
      <c r="U70" s="42">
        <f>SUM(C70:N70)</f>
        <v>262</v>
      </c>
      <c r="V70" s="42">
        <f>SUM(O70:T70)</f>
        <v>34</v>
      </c>
      <c r="W70" s="43">
        <f>+T70/H70-1</f>
        <v>0.25</v>
      </c>
      <c r="X70" s="43">
        <f>SUM(O70:T70)/SUM(C70:H70)-1</f>
        <v>-0.853448275862069</v>
      </c>
    </row>
    <row r="71" spans="1:24" ht="12.75">
      <c r="A71" s="104"/>
      <c r="B71" s="41" t="s">
        <v>83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42">
        <f>SUM(C71:N71)</f>
        <v>0</v>
      </c>
      <c r="V71" s="42">
        <f>SUM(O71:T71)</f>
        <v>0</v>
      </c>
      <c r="W71" s="43"/>
      <c r="X71" s="43"/>
    </row>
    <row r="72" spans="1:24" ht="12.75">
      <c r="A72" s="104"/>
      <c r="B72" s="41" t="s">
        <v>84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42">
        <f>SUM(C72:N72)</f>
        <v>0</v>
      </c>
      <c r="V72" s="42">
        <f>SUM(O72:T72)</f>
        <v>0</v>
      </c>
      <c r="W72" s="43"/>
      <c r="X72" s="43"/>
    </row>
    <row r="73" spans="1:24" ht="12.75">
      <c r="A73" s="104"/>
      <c r="B73" s="41" t="s">
        <v>85</v>
      </c>
      <c r="C73" s="58">
        <v>1</v>
      </c>
      <c r="D73" s="58">
        <v>0</v>
      </c>
      <c r="E73" s="58">
        <v>0</v>
      </c>
      <c r="F73" s="58">
        <v>0</v>
      </c>
      <c r="G73" s="58">
        <v>0</v>
      </c>
      <c r="H73" s="58">
        <v>1</v>
      </c>
      <c r="I73" s="58">
        <v>2</v>
      </c>
      <c r="J73" s="58">
        <v>1</v>
      </c>
      <c r="K73" s="58">
        <v>1</v>
      </c>
      <c r="L73" s="58">
        <v>0</v>
      </c>
      <c r="M73" s="58">
        <v>1</v>
      </c>
      <c r="N73" s="58">
        <v>1</v>
      </c>
      <c r="O73" s="58">
        <v>1</v>
      </c>
      <c r="P73" s="58">
        <v>1</v>
      </c>
      <c r="Q73" s="58">
        <v>2</v>
      </c>
      <c r="R73" s="58">
        <v>1</v>
      </c>
      <c r="S73" s="58">
        <v>1</v>
      </c>
      <c r="T73" s="58">
        <v>0</v>
      </c>
      <c r="U73" s="42">
        <f>SUM(C73:N73)</f>
        <v>8</v>
      </c>
      <c r="V73" s="42">
        <f>SUM(O73:T73)</f>
        <v>6</v>
      </c>
      <c r="W73" s="43">
        <f>+T73/H73-1</f>
        <v>-1</v>
      </c>
      <c r="X73" s="43">
        <f>SUM(O73:T73)/SUM(C73:H73)-1</f>
        <v>2</v>
      </c>
    </row>
    <row r="74" spans="1:24" ht="12.75">
      <c r="A74" s="104"/>
      <c r="B74" s="41" t="s">
        <v>86</v>
      </c>
      <c r="C74" s="58">
        <v>1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42">
        <f>SUM(C74:N74)</f>
        <v>1</v>
      </c>
      <c r="V74" s="42">
        <f>SUM(O74:T74)</f>
        <v>0</v>
      </c>
      <c r="W74" s="43"/>
      <c r="X74" s="43">
        <f>SUM(O74:T74)/SUM(C74:H74)-1</f>
        <v>-1</v>
      </c>
    </row>
    <row r="75" spans="1:24" ht="12.75">
      <c r="A75" s="104"/>
      <c r="B75" s="45" t="s">
        <v>87</v>
      </c>
      <c r="C75" s="46">
        <f>1-(C73+C71)/C70</f>
        <v>0.75</v>
      </c>
      <c r="D75" s="46">
        <f aca="true" t="shared" si="18" ref="D75:T75">1-(D73+D71)/D70</f>
        <v>1</v>
      </c>
      <c r="E75" s="46">
        <f t="shared" si="18"/>
        <v>1</v>
      </c>
      <c r="F75" s="46">
        <f t="shared" si="18"/>
        <v>1</v>
      </c>
      <c r="G75" s="46">
        <f t="shared" si="18"/>
        <v>1</v>
      </c>
      <c r="H75" s="46">
        <f t="shared" si="18"/>
        <v>0.75</v>
      </c>
      <c r="I75" s="46">
        <f t="shared" si="18"/>
        <v>0.7142857142857143</v>
      </c>
      <c r="J75" s="46">
        <f t="shared" si="18"/>
        <v>0.75</v>
      </c>
      <c r="K75" s="46">
        <f t="shared" si="18"/>
        <v>0.8</v>
      </c>
      <c r="L75" s="46">
        <f t="shared" si="18"/>
        <v>1</v>
      </c>
      <c r="M75" s="46">
        <f t="shared" si="18"/>
        <v>0.75</v>
      </c>
      <c r="N75" s="46">
        <f t="shared" si="18"/>
        <v>0.8333333333333334</v>
      </c>
      <c r="O75" s="46">
        <f t="shared" si="18"/>
        <v>0.8571428571428572</v>
      </c>
      <c r="P75" s="46">
        <f t="shared" si="18"/>
        <v>0.75</v>
      </c>
      <c r="Q75" s="46">
        <f t="shared" si="18"/>
        <v>0.7777777777777778</v>
      </c>
      <c r="R75" s="46">
        <f t="shared" si="18"/>
        <v>0.75</v>
      </c>
      <c r="S75" s="46">
        <f t="shared" si="18"/>
        <v>0.8</v>
      </c>
      <c r="T75" s="46">
        <f t="shared" si="18"/>
        <v>1</v>
      </c>
      <c r="U75" s="47">
        <f>1-(U73+U71)/U70</f>
        <v>0.9694656488549618</v>
      </c>
      <c r="V75" s="47">
        <f>1-(V73+V71)/V70</f>
        <v>0.8235294117647058</v>
      </c>
      <c r="W75" s="48"/>
      <c r="X75" s="48"/>
    </row>
    <row r="76" spans="1:24" ht="12.75">
      <c r="A76" s="104"/>
      <c r="B76" s="49" t="s">
        <v>88</v>
      </c>
      <c r="C76" s="50">
        <f>1-(C73-C72+C71-C74)/C70</f>
        <v>1</v>
      </c>
      <c r="D76" s="50">
        <f aca="true" t="shared" si="19" ref="D76:V76">1-(D73-D72+D71-D74)/D70</f>
        <v>1</v>
      </c>
      <c r="E76" s="50">
        <f t="shared" si="19"/>
        <v>1</v>
      </c>
      <c r="F76" s="50">
        <f t="shared" si="19"/>
        <v>1</v>
      </c>
      <c r="G76" s="50">
        <f t="shared" si="19"/>
        <v>1</v>
      </c>
      <c r="H76" s="50">
        <f t="shared" si="19"/>
        <v>0.75</v>
      </c>
      <c r="I76" s="50">
        <f t="shared" si="19"/>
        <v>0.7142857142857143</v>
      </c>
      <c r="J76" s="50">
        <f t="shared" si="19"/>
        <v>0.75</v>
      </c>
      <c r="K76" s="50">
        <f t="shared" si="19"/>
        <v>0.8</v>
      </c>
      <c r="L76" s="50">
        <f t="shared" si="19"/>
        <v>1</v>
      </c>
      <c r="M76" s="50">
        <f t="shared" si="19"/>
        <v>0.75</v>
      </c>
      <c r="N76" s="50">
        <f t="shared" si="19"/>
        <v>0.8333333333333334</v>
      </c>
      <c r="O76" s="50">
        <f t="shared" si="19"/>
        <v>0.8571428571428572</v>
      </c>
      <c r="P76" s="50">
        <f t="shared" si="19"/>
        <v>0.75</v>
      </c>
      <c r="Q76" s="50">
        <f t="shared" si="19"/>
        <v>0.7777777777777778</v>
      </c>
      <c r="R76" s="50">
        <f t="shared" si="19"/>
        <v>0.75</v>
      </c>
      <c r="S76" s="50">
        <f t="shared" si="19"/>
        <v>0.8</v>
      </c>
      <c r="T76" s="50">
        <f t="shared" si="19"/>
        <v>1</v>
      </c>
      <c r="U76" s="51">
        <f t="shared" si="19"/>
        <v>0.9732824427480916</v>
      </c>
      <c r="V76" s="51">
        <f>1-(V73-V72+V71-V74)/V70</f>
        <v>0.8235294117647058</v>
      </c>
      <c r="W76" s="48"/>
      <c r="X76" s="48"/>
    </row>
    <row r="77" spans="1:24" ht="12.75">
      <c r="A77" s="104" t="s">
        <v>25</v>
      </c>
      <c r="B77" s="41" t="s">
        <v>82</v>
      </c>
      <c r="C77" s="58">
        <v>31</v>
      </c>
      <c r="D77" s="58">
        <v>28</v>
      </c>
      <c r="E77" s="58">
        <v>0</v>
      </c>
      <c r="F77" s="58">
        <v>30</v>
      </c>
      <c r="G77" s="58">
        <v>31</v>
      </c>
      <c r="H77" s="58">
        <v>30</v>
      </c>
      <c r="I77" s="58">
        <v>31</v>
      </c>
      <c r="J77" s="58">
        <v>31</v>
      </c>
      <c r="K77" s="58">
        <v>30</v>
      </c>
      <c r="L77" s="58">
        <v>31</v>
      </c>
      <c r="M77" s="58">
        <v>30</v>
      </c>
      <c r="N77" s="58">
        <v>31</v>
      </c>
      <c r="O77" s="58">
        <v>31</v>
      </c>
      <c r="P77" s="58">
        <v>29</v>
      </c>
      <c r="Q77" s="58">
        <v>31</v>
      </c>
      <c r="R77" s="58">
        <v>31</v>
      </c>
      <c r="S77" s="58">
        <v>31</v>
      </c>
      <c r="T77" s="58">
        <v>30</v>
      </c>
      <c r="U77" s="42">
        <f>SUM(C77:N77)</f>
        <v>334</v>
      </c>
      <c r="V77" s="42">
        <f>SUM(O77:T77)</f>
        <v>183</v>
      </c>
      <c r="W77" s="43">
        <f>+T77/H77-1</f>
        <v>0</v>
      </c>
      <c r="X77" s="43">
        <f>SUM(O77:T77)/SUM(C77:H77)-1</f>
        <v>0.21999999999999997</v>
      </c>
    </row>
    <row r="78" spans="1:24" ht="12.75">
      <c r="A78" s="104"/>
      <c r="B78" s="41" t="s">
        <v>83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4</v>
      </c>
      <c r="L78" s="58">
        <v>2</v>
      </c>
      <c r="M78" s="58">
        <v>5</v>
      </c>
      <c r="N78" s="58">
        <v>10</v>
      </c>
      <c r="O78" s="58">
        <v>17</v>
      </c>
      <c r="P78" s="58">
        <v>8</v>
      </c>
      <c r="Q78" s="58">
        <v>8</v>
      </c>
      <c r="R78" s="58">
        <v>10</v>
      </c>
      <c r="S78" s="58">
        <v>14</v>
      </c>
      <c r="T78" s="58">
        <v>7</v>
      </c>
      <c r="U78" s="42">
        <f>SUM(C78:N78)</f>
        <v>21</v>
      </c>
      <c r="V78" s="42">
        <f>SUM(O78:T78)</f>
        <v>64</v>
      </c>
      <c r="W78" s="43"/>
      <c r="X78" s="43"/>
    </row>
    <row r="79" spans="1:24" ht="12.75">
      <c r="A79" s="104"/>
      <c r="B79" s="41" t="s">
        <v>84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1</v>
      </c>
      <c r="L79" s="58">
        <v>2</v>
      </c>
      <c r="M79" s="58">
        <v>5</v>
      </c>
      <c r="N79" s="58">
        <v>7</v>
      </c>
      <c r="O79" s="58">
        <v>11</v>
      </c>
      <c r="P79" s="58">
        <v>4</v>
      </c>
      <c r="Q79" s="58">
        <v>7</v>
      </c>
      <c r="R79" s="58">
        <v>6</v>
      </c>
      <c r="S79" s="58">
        <v>11</v>
      </c>
      <c r="T79" s="58">
        <v>2</v>
      </c>
      <c r="U79" s="42">
        <f>SUM(C79:N79)</f>
        <v>15</v>
      </c>
      <c r="V79" s="42">
        <f>SUM(O79:T79)</f>
        <v>41</v>
      </c>
      <c r="W79" s="43"/>
      <c r="X79" s="43"/>
    </row>
    <row r="80" spans="1:24" ht="12.75">
      <c r="A80" s="104"/>
      <c r="B80" s="41" t="s">
        <v>85</v>
      </c>
      <c r="C80" s="58">
        <v>17</v>
      </c>
      <c r="D80" s="58">
        <v>12</v>
      </c>
      <c r="E80" s="58">
        <v>0</v>
      </c>
      <c r="F80" s="58">
        <v>7</v>
      </c>
      <c r="G80" s="58">
        <v>5</v>
      </c>
      <c r="H80" s="58">
        <v>30</v>
      </c>
      <c r="I80" s="58">
        <v>27</v>
      </c>
      <c r="J80" s="58">
        <v>19</v>
      </c>
      <c r="K80" s="58">
        <v>4</v>
      </c>
      <c r="L80" s="58">
        <v>2</v>
      </c>
      <c r="M80" s="58">
        <v>5</v>
      </c>
      <c r="N80" s="58">
        <v>10</v>
      </c>
      <c r="O80" s="58">
        <v>16</v>
      </c>
      <c r="P80" s="58">
        <v>8</v>
      </c>
      <c r="Q80" s="58">
        <v>8</v>
      </c>
      <c r="R80" s="58">
        <v>10</v>
      </c>
      <c r="S80" s="58">
        <v>14</v>
      </c>
      <c r="T80" s="58">
        <v>7</v>
      </c>
      <c r="U80" s="42">
        <f>SUM(C80:N80)</f>
        <v>138</v>
      </c>
      <c r="V80" s="42">
        <f>SUM(O80:T80)</f>
        <v>63</v>
      </c>
      <c r="W80" s="43">
        <f>+T80/H80-1</f>
        <v>-0.7666666666666666</v>
      </c>
      <c r="X80" s="43">
        <f>SUM(O80:T80)/SUM(C80:H80)-1</f>
        <v>-0.11267605633802813</v>
      </c>
    </row>
    <row r="81" spans="1:24" ht="12.75">
      <c r="A81" s="104"/>
      <c r="B81" s="41" t="s">
        <v>86</v>
      </c>
      <c r="C81" s="58">
        <v>8</v>
      </c>
      <c r="D81" s="58">
        <v>0</v>
      </c>
      <c r="E81" s="58">
        <v>0</v>
      </c>
      <c r="F81" s="58">
        <v>0</v>
      </c>
      <c r="G81" s="58">
        <v>2</v>
      </c>
      <c r="H81" s="58">
        <v>13</v>
      </c>
      <c r="I81" s="58">
        <v>6</v>
      </c>
      <c r="J81" s="58">
        <v>4</v>
      </c>
      <c r="K81" s="58">
        <v>1</v>
      </c>
      <c r="L81" s="58">
        <v>2</v>
      </c>
      <c r="M81" s="58">
        <v>5</v>
      </c>
      <c r="N81" s="58">
        <v>3</v>
      </c>
      <c r="O81" s="58">
        <v>11</v>
      </c>
      <c r="P81" s="58">
        <v>4</v>
      </c>
      <c r="Q81" s="58">
        <v>7</v>
      </c>
      <c r="R81" s="58">
        <v>6</v>
      </c>
      <c r="S81" s="58">
        <v>11</v>
      </c>
      <c r="T81" s="58">
        <v>2</v>
      </c>
      <c r="U81" s="42">
        <f>SUM(C81:N81)</f>
        <v>44</v>
      </c>
      <c r="V81" s="42">
        <f>SUM(O81:T81)</f>
        <v>41</v>
      </c>
      <c r="W81" s="43">
        <f>+T81/H81-1</f>
        <v>-0.8461538461538461</v>
      </c>
      <c r="X81" s="43">
        <f>SUM(O81:T81)/SUM(C81:H81)-1</f>
        <v>0.7826086956521738</v>
      </c>
    </row>
    <row r="82" spans="1:24" ht="12.75">
      <c r="A82" s="104"/>
      <c r="B82" s="45" t="s">
        <v>87</v>
      </c>
      <c r="C82" s="46">
        <f>1-(C80+C78)/C77</f>
        <v>0.4516129032258065</v>
      </c>
      <c r="D82" s="46">
        <f aca="true" t="shared" si="20" ref="D82:T82">1-(D80+D78)/D77</f>
        <v>0.5714285714285714</v>
      </c>
      <c r="E82" s="46"/>
      <c r="F82" s="46">
        <f t="shared" si="20"/>
        <v>0.7666666666666666</v>
      </c>
      <c r="G82" s="46">
        <f t="shared" si="20"/>
        <v>0.8387096774193549</v>
      </c>
      <c r="H82" s="46">
        <f t="shared" si="20"/>
        <v>0</v>
      </c>
      <c r="I82" s="46">
        <f t="shared" si="20"/>
        <v>0.12903225806451613</v>
      </c>
      <c r="J82" s="46">
        <f t="shared" si="20"/>
        <v>0.3870967741935484</v>
      </c>
      <c r="K82" s="46">
        <f t="shared" si="20"/>
        <v>0.7333333333333334</v>
      </c>
      <c r="L82" s="46">
        <f t="shared" si="20"/>
        <v>0.8709677419354839</v>
      </c>
      <c r="M82" s="46">
        <f t="shared" si="20"/>
        <v>0.6666666666666667</v>
      </c>
      <c r="N82" s="46">
        <f t="shared" si="20"/>
        <v>0.3548387096774194</v>
      </c>
      <c r="O82" s="46">
        <f t="shared" si="20"/>
        <v>-0.06451612903225801</v>
      </c>
      <c r="P82" s="46">
        <f t="shared" si="20"/>
        <v>0.4482758620689655</v>
      </c>
      <c r="Q82" s="46">
        <f t="shared" si="20"/>
        <v>0.4838709677419355</v>
      </c>
      <c r="R82" s="46">
        <f t="shared" si="20"/>
        <v>0.3548387096774194</v>
      </c>
      <c r="S82" s="46">
        <f t="shared" si="20"/>
        <v>0.09677419354838712</v>
      </c>
      <c r="T82" s="46">
        <f t="shared" si="20"/>
        <v>0.5333333333333333</v>
      </c>
      <c r="U82" s="47">
        <f>1-(U80+U78)/U77</f>
        <v>0.5239520958083832</v>
      </c>
      <c r="V82" s="47">
        <f>1-(V80+V78)/V77</f>
        <v>0.30601092896174864</v>
      </c>
      <c r="W82" s="48"/>
      <c r="X82" s="48"/>
    </row>
    <row r="83" spans="1:24" ht="12.75">
      <c r="A83" s="104"/>
      <c r="B83" s="49" t="s">
        <v>88</v>
      </c>
      <c r="C83" s="50">
        <f>1-(C80-C79+C78-C81)/C77</f>
        <v>0.7096774193548387</v>
      </c>
      <c r="D83" s="50">
        <f aca="true" t="shared" si="21" ref="D83:V83">1-(D80-D79+D78-D81)/D77</f>
        <v>0.5714285714285714</v>
      </c>
      <c r="E83" s="50"/>
      <c r="F83" s="50">
        <f t="shared" si="21"/>
        <v>0.7666666666666666</v>
      </c>
      <c r="G83" s="50">
        <f t="shared" si="21"/>
        <v>0.9032258064516129</v>
      </c>
      <c r="H83" s="50">
        <f t="shared" si="21"/>
        <v>0.43333333333333335</v>
      </c>
      <c r="I83" s="50">
        <f t="shared" si="21"/>
        <v>0.32258064516129037</v>
      </c>
      <c r="J83" s="50">
        <f t="shared" si="21"/>
        <v>0.5161290322580645</v>
      </c>
      <c r="K83" s="50">
        <f t="shared" si="21"/>
        <v>0.8</v>
      </c>
      <c r="L83" s="50">
        <f t="shared" si="21"/>
        <v>1</v>
      </c>
      <c r="M83" s="50">
        <f t="shared" si="21"/>
        <v>1</v>
      </c>
      <c r="N83" s="50">
        <f t="shared" si="21"/>
        <v>0.6774193548387097</v>
      </c>
      <c r="O83" s="50">
        <f t="shared" si="21"/>
        <v>0.6451612903225806</v>
      </c>
      <c r="P83" s="50">
        <f t="shared" si="21"/>
        <v>0.7241379310344828</v>
      </c>
      <c r="Q83" s="50">
        <f t="shared" si="21"/>
        <v>0.935483870967742</v>
      </c>
      <c r="R83" s="50">
        <f t="shared" si="21"/>
        <v>0.7419354838709677</v>
      </c>
      <c r="S83" s="50">
        <f t="shared" si="21"/>
        <v>0.8064516129032258</v>
      </c>
      <c r="T83" s="50">
        <f t="shared" si="21"/>
        <v>0.6666666666666667</v>
      </c>
      <c r="U83" s="51">
        <f t="shared" si="21"/>
        <v>0.7005988023952097</v>
      </c>
      <c r="V83" s="51">
        <f>1-(V80-V79+V78-V81)/V77</f>
        <v>0.7540983606557377</v>
      </c>
      <c r="W83" s="48"/>
      <c r="X83" s="48"/>
    </row>
    <row r="84" spans="1:24" ht="12.75">
      <c r="A84" s="104" t="s">
        <v>90</v>
      </c>
      <c r="B84" s="41" t="s">
        <v>82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8</v>
      </c>
      <c r="I84" s="58">
        <v>9</v>
      </c>
      <c r="J84" s="58">
        <v>0</v>
      </c>
      <c r="K84" s="58">
        <v>8</v>
      </c>
      <c r="L84" s="58">
        <v>9</v>
      </c>
      <c r="M84" s="58">
        <v>9</v>
      </c>
      <c r="N84" s="58">
        <v>8</v>
      </c>
      <c r="O84" s="58">
        <v>9</v>
      </c>
      <c r="P84" s="58">
        <v>8</v>
      </c>
      <c r="Q84" s="58">
        <v>9</v>
      </c>
      <c r="R84" s="58">
        <v>9</v>
      </c>
      <c r="S84" s="58">
        <v>9</v>
      </c>
      <c r="T84" s="58">
        <v>9</v>
      </c>
      <c r="U84" s="42">
        <f>SUM(C84:N84)</f>
        <v>51</v>
      </c>
      <c r="V84" s="42">
        <f>SUM(O84:T84)</f>
        <v>53</v>
      </c>
      <c r="W84" s="43">
        <f>+T84/H84-1</f>
        <v>0.125</v>
      </c>
      <c r="X84" s="43">
        <f>SUM(O84:T84)/SUM(C84:H84)-1</f>
        <v>5.625</v>
      </c>
    </row>
    <row r="85" spans="1:24" ht="12.75">
      <c r="A85" s="104"/>
      <c r="B85" s="41" t="s">
        <v>83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3</v>
      </c>
      <c r="M85" s="58">
        <v>1</v>
      </c>
      <c r="N85" s="58">
        <v>0</v>
      </c>
      <c r="O85" s="58">
        <v>1</v>
      </c>
      <c r="P85" s="58">
        <v>2</v>
      </c>
      <c r="Q85" s="58">
        <v>0</v>
      </c>
      <c r="R85" s="58">
        <v>2</v>
      </c>
      <c r="S85" s="58">
        <v>0</v>
      </c>
      <c r="T85" s="58">
        <v>0</v>
      </c>
      <c r="U85" s="42">
        <f>SUM(C85:N85)</f>
        <v>4</v>
      </c>
      <c r="V85" s="42">
        <f>SUM(O85:T85)</f>
        <v>5</v>
      </c>
      <c r="W85" s="43"/>
      <c r="X85" s="43"/>
    </row>
    <row r="86" spans="1:24" ht="12.75">
      <c r="A86" s="104"/>
      <c r="B86" s="41" t="s">
        <v>84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42">
        <f>SUM(C86:N86)</f>
        <v>0</v>
      </c>
      <c r="V86" s="42">
        <f>SUM(O86:T86)</f>
        <v>0</v>
      </c>
      <c r="W86" s="43"/>
      <c r="X86" s="43"/>
    </row>
    <row r="87" spans="1:24" ht="12.75">
      <c r="A87" s="104"/>
      <c r="B87" s="41" t="s">
        <v>85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6</v>
      </c>
      <c r="I87" s="58">
        <v>5</v>
      </c>
      <c r="J87" s="58">
        <v>0</v>
      </c>
      <c r="K87" s="58">
        <v>3</v>
      </c>
      <c r="L87" s="58">
        <v>3</v>
      </c>
      <c r="M87" s="58">
        <v>4</v>
      </c>
      <c r="N87" s="58">
        <v>4</v>
      </c>
      <c r="O87" s="58">
        <v>5</v>
      </c>
      <c r="P87" s="58">
        <v>1</v>
      </c>
      <c r="Q87" s="58">
        <v>1</v>
      </c>
      <c r="R87" s="58">
        <v>4</v>
      </c>
      <c r="S87" s="58">
        <v>7</v>
      </c>
      <c r="T87" s="58">
        <v>7</v>
      </c>
      <c r="U87" s="42">
        <f>SUM(C87:N87)</f>
        <v>25</v>
      </c>
      <c r="V87" s="42">
        <f>SUM(O87:T87)</f>
        <v>25</v>
      </c>
      <c r="W87" s="43">
        <f>+T87/H87-1</f>
        <v>0.16666666666666674</v>
      </c>
      <c r="X87" s="43">
        <f>SUM(O87:T87)/SUM(C87:H87)-1</f>
        <v>3.166666666666667</v>
      </c>
    </row>
    <row r="88" spans="1:24" ht="12.75">
      <c r="A88" s="104"/>
      <c r="B88" s="41" t="s">
        <v>86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42">
        <f>SUM(C88:N88)</f>
        <v>0</v>
      </c>
      <c r="V88" s="42">
        <f>SUM(O88:T88)</f>
        <v>0</v>
      </c>
      <c r="W88" s="43" t="e">
        <f>+T88/H88-1</f>
        <v>#DIV/0!</v>
      </c>
      <c r="X88" s="43" t="e">
        <f>SUM(O88:T88)/SUM(C88:H88)-1</f>
        <v>#DIV/0!</v>
      </c>
    </row>
    <row r="89" spans="1:24" ht="12.75">
      <c r="A89" s="104"/>
      <c r="B89" s="45" t="s">
        <v>87</v>
      </c>
      <c r="C89" s="46"/>
      <c r="D89" s="46"/>
      <c r="E89" s="46"/>
      <c r="F89" s="46"/>
      <c r="G89" s="46"/>
      <c r="H89" s="46">
        <f aca="true" t="shared" si="22" ref="H89:T89">1-(H87+H85)/H84</f>
        <v>0.25</v>
      </c>
      <c r="I89" s="46">
        <f t="shared" si="22"/>
        <v>0.4444444444444444</v>
      </c>
      <c r="J89" s="46"/>
      <c r="K89" s="46">
        <f t="shared" si="22"/>
        <v>0.625</v>
      </c>
      <c r="L89" s="46">
        <f t="shared" si="22"/>
        <v>0.33333333333333337</v>
      </c>
      <c r="M89" s="46">
        <f t="shared" si="22"/>
        <v>0.4444444444444444</v>
      </c>
      <c r="N89" s="46">
        <f t="shared" si="22"/>
        <v>0.5</v>
      </c>
      <c r="O89" s="46">
        <f t="shared" si="22"/>
        <v>0.33333333333333337</v>
      </c>
      <c r="P89" s="46">
        <f t="shared" si="22"/>
        <v>0.625</v>
      </c>
      <c r="Q89" s="46">
        <f t="shared" si="22"/>
        <v>0.8888888888888888</v>
      </c>
      <c r="R89" s="46">
        <f t="shared" si="22"/>
        <v>0.33333333333333337</v>
      </c>
      <c r="S89" s="46">
        <f t="shared" si="22"/>
        <v>0.2222222222222222</v>
      </c>
      <c r="T89" s="46">
        <f t="shared" si="22"/>
        <v>0.2222222222222222</v>
      </c>
      <c r="U89" s="47">
        <f>1-(U87+U85)/U84</f>
        <v>0.43137254901960786</v>
      </c>
      <c r="V89" s="47">
        <f>1-(V87+V85)/V84</f>
        <v>0.4339622641509434</v>
      </c>
      <c r="W89" s="48"/>
      <c r="X89" s="48"/>
    </row>
    <row r="90" spans="1:24" ht="12.75">
      <c r="A90" s="104"/>
      <c r="B90" s="49" t="s">
        <v>88</v>
      </c>
      <c r="C90" s="50"/>
      <c r="D90" s="50"/>
      <c r="E90" s="50"/>
      <c r="F90" s="50"/>
      <c r="G90" s="50"/>
      <c r="H90" s="50">
        <f aca="true" t="shared" si="23" ref="H90:V90">1-(H87-H86+H85-H88)/H84</f>
        <v>0.25</v>
      </c>
      <c r="I90" s="50">
        <f t="shared" si="23"/>
        <v>0.4444444444444444</v>
      </c>
      <c r="J90" s="50"/>
      <c r="K90" s="50">
        <f t="shared" si="23"/>
        <v>0.625</v>
      </c>
      <c r="L90" s="50">
        <f t="shared" si="23"/>
        <v>0.33333333333333337</v>
      </c>
      <c r="M90" s="50">
        <f t="shared" si="23"/>
        <v>0.4444444444444444</v>
      </c>
      <c r="N90" s="50">
        <f t="shared" si="23"/>
        <v>0.5</v>
      </c>
      <c r="O90" s="50">
        <f t="shared" si="23"/>
        <v>0.33333333333333337</v>
      </c>
      <c r="P90" s="50">
        <f t="shared" si="23"/>
        <v>0.625</v>
      </c>
      <c r="Q90" s="50">
        <f t="shared" si="23"/>
        <v>0.8888888888888888</v>
      </c>
      <c r="R90" s="50">
        <f t="shared" si="23"/>
        <v>0.33333333333333337</v>
      </c>
      <c r="S90" s="50">
        <f t="shared" si="23"/>
        <v>0.2222222222222222</v>
      </c>
      <c r="T90" s="50">
        <f t="shared" si="23"/>
        <v>0.2222222222222222</v>
      </c>
      <c r="U90" s="51">
        <f t="shared" si="23"/>
        <v>0.43137254901960786</v>
      </c>
      <c r="V90" s="51">
        <f>1-(V87-V86+V85-V88)/V84</f>
        <v>0.4339622641509434</v>
      </c>
      <c r="W90" s="48"/>
      <c r="X90" s="48"/>
    </row>
    <row r="91" spans="1:24" ht="12.75">
      <c r="A91" s="104" t="s">
        <v>4</v>
      </c>
      <c r="B91" s="41" t="s">
        <v>82</v>
      </c>
      <c r="C91" s="58">
        <v>68</v>
      </c>
      <c r="D91" s="58">
        <v>61</v>
      </c>
      <c r="E91" s="58">
        <v>66</v>
      </c>
      <c r="F91" s="58">
        <v>64</v>
      </c>
      <c r="G91" s="58">
        <v>68</v>
      </c>
      <c r="H91" s="58">
        <v>64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55</v>
      </c>
      <c r="P91" s="58">
        <v>50</v>
      </c>
      <c r="Q91" s="58">
        <v>52</v>
      </c>
      <c r="R91" s="58">
        <v>52</v>
      </c>
      <c r="S91" s="58">
        <v>52</v>
      </c>
      <c r="T91" s="58">
        <v>51</v>
      </c>
      <c r="U91" s="42">
        <f>SUM(C91:N91)</f>
        <v>391</v>
      </c>
      <c r="V91" s="42">
        <f>SUM(O91:T91)</f>
        <v>312</v>
      </c>
      <c r="W91" s="43">
        <f>+T91/H91-1</f>
        <v>-0.203125</v>
      </c>
      <c r="X91" s="43">
        <f>SUM(O91:T91)/SUM(C91:H91)-1</f>
        <v>-0.20204603580562663</v>
      </c>
    </row>
    <row r="92" spans="1:24" ht="12.75">
      <c r="A92" s="104"/>
      <c r="B92" s="41" t="s">
        <v>83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3</v>
      </c>
      <c r="S92" s="58">
        <v>1</v>
      </c>
      <c r="T92" s="58">
        <v>0</v>
      </c>
      <c r="U92" s="42">
        <f>SUM(C92:N92)</f>
        <v>0</v>
      </c>
      <c r="V92" s="42">
        <f>SUM(O92:T92)</f>
        <v>4</v>
      </c>
      <c r="W92" s="43"/>
      <c r="X92" s="43"/>
    </row>
    <row r="93" spans="1:24" ht="12.75">
      <c r="A93" s="104"/>
      <c r="B93" s="41" t="s">
        <v>84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42">
        <f>SUM(C93:N93)</f>
        <v>0</v>
      </c>
      <c r="V93" s="42">
        <f>SUM(O93:T93)</f>
        <v>0</v>
      </c>
      <c r="W93" s="43"/>
      <c r="X93" s="43"/>
    </row>
    <row r="94" spans="1:24" ht="12.75">
      <c r="A94" s="104"/>
      <c r="B94" s="41" t="s">
        <v>85</v>
      </c>
      <c r="C94" s="58">
        <v>7</v>
      </c>
      <c r="D94" s="58">
        <v>9</v>
      </c>
      <c r="E94" s="58">
        <v>5</v>
      </c>
      <c r="F94" s="58">
        <v>6</v>
      </c>
      <c r="G94" s="58">
        <v>7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23</v>
      </c>
      <c r="P94" s="58">
        <v>19</v>
      </c>
      <c r="Q94" s="58">
        <v>15</v>
      </c>
      <c r="R94" s="58">
        <v>10</v>
      </c>
      <c r="S94" s="58">
        <v>11</v>
      </c>
      <c r="T94" s="58">
        <v>12</v>
      </c>
      <c r="U94" s="42">
        <f>SUM(C94:N94)</f>
        <v>34</v>
      </c>
      <c r="V94" s="42">
        <f>SUM(O94:T94)</f>
        <v>90</v>
      </c>
      <c r="W94" s="43"/>
      <c r="X94" s="43">
        <f>SUM(O94:T94)/SUM(C94:H94)-1</f>
        <v>1.6470588235294117</v>
      </c>
    </row>
    <row r="95" spans="1:24" ht="12.75">
      <c r="A95" s="104"/>
      <c r="B95" s="41" t="s">
        <v>86</v>
      </c>
      <c r="C95" s="58">
        <v>0</v>
      </c>
      <c r="D95" s="58">
        <v>0</v>
      </c>
      <c r="E95" s="58">
        <v>0</v>
      </c>
      <c r="F95" s="58">
        <v>0</v>
      </c>
      <c r="G95" s="58">
        <v>1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9</v>
      </c>
      <c r="P95" s="58">
        <v>11</v>
      </c>
      <c r="Q95" s="58">
        <v>5</v>
      </c>
      <c r="R95" s="58">
        <v>3</v>
      </c>
      <c r="S95" s="58">
        <v>4</v>
      </c>
      <c r="T95" s="58">
        <v>5</v>
      </c>
      <c r="U95" s="42">
        <f>SUM(C95:N95)</f>
        <v>1</v>
      </c>
      <c r="V95" s="42">
        <f>SUM(O95:T95)</f>
        <v>37</v>
      </c>
      <c r="W95" s="43"/>
      <c r="X95" s="43">
        <f>SUM(O95:T95)/SUM(C95:H95)-1</f>
        <v>36</v>
      </c>
    </row>
    <row r="96" spans="1:24" ht="12.75">
      <c r="A96" s="104"/>
      <c r="B96" s="45" t="s">
        <v>87</v>
      </c>
      <c r="C96" s="46">
        <f>1-(C94+C92)/C91</f>
        <v>0.8970588235294118</v>
      </c>
      <c r="D96" s="46">
        <f aca="true" t="shared" si="24" ref="D96:T96">1-(D94+D92)/D91</f>
        <v>0.8524590163934427</v>
      </c>
      <c r="E96" s="46">
        <f t="shared" si="24"/>
        <v>0.9242424242424242</v>
      </c>
      <c r="F96" s="46">
        <f t="shared" si="24"/>
        <v>0.90625</v>
      </c>
      <c r="G96" s="46">
        <f t="shared" si="24"/>
        <v>0.8970588235294118</v>
      </c>
      <c r="H96" s="46">
        <f t="shared" si="24"/>
        <v>1</v>
      </c>
      <c r="I96" s="46"/>
      <c r="J96" s="46"/>
      <c r="K96" s="46"/>
      <c r="L96" s="46"/>
      <c r="M96" s="46"/>
      <c r="N96" s="46"/>
      <c r="O96" s="46">
        <f t="shared" si="24"/>
        <v>0.5818181818181818</v>
      </c>
      <c r="P96" s="46">
        <f t="shared" si="24"/>
        <v>0.62</v>
      </c>
      <c r="Q96" s="46">
        <f t="shared" si="24"/>
        <v>0.7115384615384616</v>
      </c>
      <c r="R96" s="46">
        <f t="shared" si="24"/>
        <v>0.75</v>
      </c>
      <c r="S96" s="46">
        <f t="shared" si="24"/>
        <v>0.7692307692307692</v>
      </c>
      <c r="T96" s="46">
        <f t="shared" si="24"/>
        <v>0.7647058823529411</v>
      </c>
      <c r="U96" s="47">
        <f>1-(U94+U92)/U91</f>
        <v>0.9130434782608696</v>
      </c>
      <c r="V96" s="47">
        <f>1-(V94+V92)/V91</f>
        <v>0.6987179487179487</v>
      </c>
      <c r="W96" s="48"/>
      <c r="X96" s="48"/>
    </row>
    <row r="97" spans="1:24" ht="12.75">
      <c r="A97" s="104"/>
      <c r="B97" s="49" t="s">
        <v>88</v>
      </c>
      <c r="C97" s="50">
        <f>1-(C94-C93+C92-C95)/C91</f>
        <v>0.8970588235294118</v>
      </c>
      <c r="D97" s="50">
        <f aca="true" t="shared" si="25" ref="D97:V97">1-(D94-D93+D92-D95)/D91</f>
        <v>0.8524590163934427</v>
      </c>
      <c r="E97" s="50">
        <f t="shared" si="25"/>
        <v>0.9242424242424242</v>
      </c>
      <c r="F97" s="50">
        <f t="shared" si="25"/>
        <v>0.90625</v>
      </c>
      <c r="G97" s="50">
        <f t="shared" si="25"/>
        <v>0.9117647058823529</v>
      </c>
      <c r="H97" s="50">
        <f t="shared" si="25"/>
        <v>1</v>
      </c>
      <c r="I97" s="50"/>
      <c r="J97" s="50"/>
      <c r="K97" s="50"/>
      <c r="L97" s="50"/>
      <c r="M97" s="50"/>
      <c r="N97" s="50"/>
      <c r="O97" s="50">
        <f t="shared" si="25"/>
        <v>0.7454545454545455</v>
      </c>
      <c r="P97" s="50">
        <f t="shared" si="25"/>
        <v>0.84</v>
      </c>
      <c r="Q97" s="50">
        <f t="shared" si="25"/>
        <v>0.8076923076923077</v>
      </c>
      <c r="R97" s="50">
        <f t="shared" si="25"/>
        <v>0.8076923076923077</v>
      </c>
      <c r="S97" s="50">
        <f t="shared" si="25"/>
        <v>0.8461538461538461</v>
      </c>
      <c r="T97" s="50">
        <f t="shared" si="25"/>
        <v>0.8627450980392157</v>
      </c>
      <c r="U97" s="51">
        <f t="shared" si="25"/>
        <v>0.9156010230179028</v>
      </c>
      <c r="V97" s="51">
        <f>1-(V94-V93+V92-V95)/V91</f>
        <v>0.8173076923076923</v>
      </c>
      <c r="W97" s="48"/>
      <c r="X97" s="48"/>
    </row>
    <row r="98" spans="1:24" ht="12.75">
      <c r="A98" s="104" t="s">
        <v>26</v>
      </c>
      <c r="B98" s="41" t="s">
        <v>82</v>
      </c>
      <c r="C98" s="58">
        <v>31</v>
      </c>
      <c r="D98" s="58">
        <v>28</v>
      </c>
      <c r="E98" s="58">
        <v>31</v>
      </c>
      <c r="F98" s="58">
        <v>30</v>
      </c>
      <c r="G98" s="58">
        <v>31</v>
      </c>
      <c r="H98" s="58">
        <v>30</v>
      </c>
      <c r="I98" s="58">
        <v>31</v>
      </c>
      <c r="J98" s="58">
        <v>31</v>
      </c>
      <c r="K98" s="58">
        <v>30</v>
      </c>
      <c r="L98" s="58">
        <v>0</v>
      </c>
      <c r="M98" s="58">
        <v>30</v>
      </c>
      <c r="N98" s="58">
        <v>31</v>
      </c>
      <c r="O98" s="58">
        <v>43</v>
      </c>
      <c r="P98" s="58">
        <v>42</v>
      </c>
      <c r="Q98" s="58">
        <v>45</v>
      </c>
      <c r="R98" s="58">
        <v>43</v>
      </c>
      <c r="S98" s="58">
        <v>44</v>
      </c>
      <c r="T98" s="58">
        <v>42</v>
      </c>
      <c r="U98" s="42">
        <f>SUM(C98:N98)</f>
        <v>334</v>
      </c>
      <c r="V98" s="42">
        <f>SUM(O98:T98)</f>
        <v>259</v>
      </c>
      <c r="W98" s="43">
        <f>+T98/H98-1</f>
        <v>0.3999999999999999</v>
      </c>
      <c r="X98" s="43">
        <f>SUM(O98:T98)/SUM(C98:H98)-1</f>
        <v>0.430939226519337</v>
      </c>
    </row>
    <row r="99" spans="1:24" ht="12.75">
      <c r="A99" s="104"/>
      <c r="B99" s="41" t="s">
        <v>83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1</v>
      </c>
      <c r="O99" s="58">
        <v>1</v>
      </c>
      <c r="P99" s="58">
        <v>1</v>
      </c>
      <c r="Q99" s="58">
        <v>10</v>
      </c>
      <c r="R99" s="58">
        <v>1</v>
      </c>
      <c r="S99" s="58">
        <v>1</v>
      </c>
      <c r="T99" s="58">
        <v>0</v>
      </c>
      <c r="U99" s="42">
        <f>SUM(C99:N99)</f>
        <v>1</v>
      </c>
      <c r="V99" s="42">
        <f>SUM(O99:T99)</f>
        <v>14</v>
      </c>
      <c r="W99" s="43"/>
      <c r="X99" s="43"/>
    </row>
    <row r="100" spans="1:24" ht="12.75">
      <c r="A100" s="104"/>
      <c r="B100" s="41" t="s">
        <v>84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1</v>
      </c>
      <c r="S100" s="58">
        <v>1</v>
      </c>
      <c r="T100" s="58">
        <v>0</v>
      </c>
      <c r="U100" s="42">
        <f>SUM(C100:N100)</f>
        <v>0</v>
      </c>
      <c r="V100" s="42">
        <f>SUM(O100:T100)</f>
        <v>2</v>
      </c>
      <c r="W100" s="43"/>
      <c r="X100" s="43"/>
    </row>
    <row r="101" spans="1:24" ht="12.75">
      <c r="A101" s="104"/>
      <c r="B101" s="41" t="s">
        <v>85</v>
      </c>
      <c r="C101" s="58">
        <v>21</v>
      </c>
      <c r="D101" s="58">
        <v>20</v>
      </c>
      <c r="E101" s="58">
        <v>13</v>
      </c>
      <c r="F101" s="58">
        <v>15</v>
      </c>
      <c r="G101" s="58">
        <v>7</v>
      </c>
      <c r="H101" s="58">
        <v>11</v>
      </c>
      <c r="I101" s="58">
        <v>17</v>
      </c>
      <c r="J101" s="58">
        <v>11</v>
      </c>
      <c r="K101" s="58">
        <v>9</v>
      </c>
      <c r="L101" s="58">
        <v>0</v>
      </c>
      <c r="M101" s="58">
        <v>12</v>
      </c>
      <c r="N101" s="58">
        <v>14</v>
      </c>
      <c r="O101" s="58">
        <v>24</v>
      </c>
      <c r="P101" s="58">
        <v>13</v>
      </c>
      <c r="Q101" s="58">
        <v>23</v>
      </c>
      <c r="R101" s="58">
        <v>33</v>
      </c>
      <c r="S101" s="58">
        <v>24</v>
      </c>
      <c r="T101" s="58">
        <v>18</v>
      </c>
      <c r="U101" s="42">
        <f>SUM(C101:N101)</f>
        <v>150</v>
      </c>
      <c r="V101" s="42">
        <f>SUM(O101:T101)</f>
        <v>135</v>
      </c>
      <c r="W101" s="43">
        <f>+T101/H101-1</f>
        <v>0.6363636363636365</v>
      </c>
      <c r="X101" s="43">
        <f>SUM(O101:T101)/SUM(C101:H101)-1</f>
        <v>0.5517241379310345</v>
      </c>
    </row>
    <row r="102" spans="1:24" ht="12.75">
      <c r="A102" s="104"/>
      <c r="B102" s="41" t="s">
        <v>86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17</v>
      </c>
      <c r="J102" s="58">
        <v>0</v>
      </c>
      <c r="K102" s="58">
        <v>0</v>
      </c>
      <c r="L102" s="58">
        <v>0</v>
      </c>
      <c r="M102" s="58">
        <v>0</v>
      </c>
      <c r="N102" s="58">
        <v>14</v>
      </c>
      <c r="O102" s="58">
        <v>24</v>
      </c>
      <c r="P102" s="58">
        <v>13</v>
      </c>
      <c r="Q102" s="58">
        <v>23</v>
      </c>
      <c r="R102" s="58">
        <v>33</v>
      </c>
      <c r="S102" s="58">
        <v>24</v>
      </c>
      <c r="T102" s="58">
        <v>18</v>
      </c>
      <c r="U102" s="42">
        <f>SUM(C102:N102)</f>
        <v>31</v>
      </c>
      <c r="V102" s="42">
        <f>SUM(O102:T102)</f>
        <v>135</v>
      </c>
      <c r="W102" s="43"/>
      <c r="X102" s="43"/>
    </row>
    <row r="103" spans="1:24" ht="12.75">
      <c r="A103" s="104"/>
      <c r="B103" s="45" t="s">
        <v>87</v>
      </c>
      <c r="C103" s="46">
        <f>1-(C101+C99)/C98</f>
        <v>0.32258064516129037</v>
      </c>
      <c r="D103" s="46">
        <f aca="true" t="shared" si="26" ref="D103:T103">1-(D101+D99)/D98</f>
        <v>0.2857142857142857</v>
      </c>
      <c r="E103" s="46">
        <f t="shared" si="26"/>
        <v>0.5806451612903225</v>
      </c>
      <c r="F103" s="46">
        <f t="shared" si="26"/>
        <v>0.5</v>
      </c>
      <c r="G103" s="46">
        <f t="shared" si="26"/>
        <v>0.7741935483870968</v>
      </c>
      <c r="H103" s="46">
        <f t="shared" si="26"/>
        <v>0.6333333333333333</v>
      </c>
      <c r="I103" s="46">
        <f t="shared" si="26"/>
        <v>0.4516129032258065</v>
      </c>
      <c r="J103" s="46">
        <f t="shared" si="26"/>
        <v>0.6451612903225806</v>
      </c>
      <c r="K103" s="46">
        <f t="shared" si="26"/>
        <v>0.7</v>
      </c>
      <c r="L103" s="46"/>
      <c r="M103" s="46">
        <f t="shared" si="26"/>
        <v>0.6</v>
      </c>
      <c r="N103" s="46">
        <f t="shared" si="26"/>
        <v>0.5161290322580645</v>
      </c>
      <c r="O103" s="46">
        <f t="shared" si="26"/>
        <v>0.41860465116279066</v>
      </c>
      <c r="P103" s="46">
        <f t="shared" si="26"/>
        <v>0.6666666666666667</v>
      </c>
      <c r="Q103" s="46">
        <f t="shared" si="26"/>
        <v>0.2666666666666667</v>
      </c>
      <c r="R103" s="46">
        <f t="shared" si="26"/>
        <v>0.2093023255813954</v>
      </c>
      <c r="S103" s="46">
        <f t="shared" si="26"/>
        <v>0.43181818181818177</v>
      </c>
      <c r="T103" s="46">
        <f t="shared" si="26"/>
        <v>0.5714285714285714</v>
      </c>
      <c r="U103" s="47">
        <f>1-(U101+U99)/U98</f>
        <v>0.5479041916167664</v>
      </c>
      <c r="V103" s="47">
        <f>1-(V101+V99)/V98</f>
        <v>0.42471042471042475</v>
      </c>
      <c r="W103" s="48"/>
      <c r="X103" s="48"/>
    </row>
    <row r="104" spans="1:24" ht="12.75">
      <c r="A104" s="104"/>
      <c r="B104" s="49" t="s">
        <v>88</v>
      </c>
      <c r="C104" s="50">
        <f>1-(C101-C100+C99-C102)/C98</f>
        <v>0.32258064516129037</v>
      </c>
      <c r="D104" s="50">
        <f aca="true" t="shared" si="27" ref="D104:V104">1-(D101-D100+D99-D102)/D98</f>
        <v>0.2857142857142857</v>
      </c>
      <c r="E104" s="50">
        <f t="shared" si="27"/>
        <v>0.5806451612903225</v>
      </c>
      <c r="F104" s="50">
        <f t="shared" si="27"/>
        <v>0.5</v>
      </c>
      <c r="G104" s="50">
        <f t="shared" si="27"/>
        <v>0.7741935483870968</v>
      </c>
      <c r="H104" s="50">
        <f t="shared" si="27"/>
        <v>0.6333333333333333</v>
      </c>
      <c r="I104" s="50">
        <f t="shared" si="27"/>
        <v>1</v>
      </c>
      <c r="J104" s="50">
        <f t="shared" si="27"/>
        <v>0.6451612903225806</v>
      </c>
      <c r="K104" s="50">
        <f t="shared" si="27"/>
        <v>0.7</v>
      </c>
      <c r="L104" s="50"/>
      <c r="M104" s="50">
        <f t="shared" si="27"/>
        <v>0.6</v>
      </c>
      <c r="N104" s="50">
        <f t="shared" si="27"/>
        <v>0.967741935483871</v>
      </c>
      <c r="O104" s="50">
        <f t="shared" si="27"/>
        <v>0.9767441860465116</v>
      </c>
      <c r="P104" s="50">
        <f t="shared" si="27"/>
        <v>0.9761904761904762</v>
      </c>
      <c r="Q104" s="50">
        <f t="shared" si="27"/>
        <v>0.7777777777777778</v>
      </c>
      <c r="R104" s="50">
        <f t="shared" si="27"/>
        <v>1</v>
      </c>
      <c r="S104" s="50">
        <f t="shared" si="27"/>
        <v>1</v>
      </c>
      <c r="T104" s="50">
        <f t="shared" si="27"/>
        <v>1</v>
      </c>
      <c r="U104" s="51">
        <f t="shared" si="27"/>
        <v>0.6407185628742516</v>
      </c>
      <c r="V104" s="51">
        <f>1-(V101-V100+V99-V102)/V98</f>
        <v>0.9536679536679536</v>
      </c>
      <c r="W104" s="48"/>
      <c r="X104" s="48"/>
    </row>
    <row r="105" spans="1:24" ht="12.75">
      <c r="A105" s="104" t="s">
        <v>28</v>
      </c>
      <c r="B105" s="41" t="s">
        <v>82</v>
      </c>
      <c r="C105" s="58">
        <v>30</v>
      </c>
      <c r="D105" s="58">
        <v>24</v>
      </c>
      <c r="E105" s="58">
        <v>0</v>
      </c>
      <c r="F105" s="58">
        <v>26</v>
      </c>
      <c r="G105" s="58">
        <v>28</v>
      </c>
      <c r="H105" s="58">
        <v>24</v>
      </c>
      <c r="I105" s="58">
        <v>31</v>
      </c>
      <c r="J105" s="58">
        <v>26</v>
      </c>
      <c r="K105" s="58">
        <v>26</v>
      </c>
      <c r="L105" s="58">
        <v>27</v>
      </c>
      <c r="M105" s="58">
        <v>0</v>
      </c>
      <c r="N105" s="58">
        <v>27</v>
      </c>
      <c r="O105" s="58">
        <v>26</v>
      </c>
      <c r="P105" s="58">
        <v>24</v>
      </c>
      <c r="Q105" s="58">
        <v>26</v>
      </c>
      <c r="R105" s="58">
        <v>27</v>
      </c>
      <c r="S105" s="58">
        <v>31</v>
      </c>
      <c r="T105" s="58">
        <v>26</v>
      </c>
      <c r="U105" s="42">
        <f>SUM(C105:N105)</f>
        <v>269</v>
      </c>
      <c r="V105" s="42">
        <f>SUM(O105:T105)</f>
        <v>160</v>
      </c>
      <c r="W105" s="43">
        <f>+T105/H105-1</f>
        <v>0.08333333333333326</v>
      </c>
      <c r="X105" s="43">
        <f>SUM(O105:T105)/SUM(C105:H105)-1</f>
        <v>0.21212121212121215</v>
      </c>
    </row>
    <row r="106" spans="1:24" ht="12.75">
      <c r="A106" s="104"/>
      <c r="B106" s="41" t="s">
        <v>83</v>
      </c>
      <c r="C106" s="58">
        <v>0</v>
      </c>
      <c r="D106" s="58">
        <v>0</v>
      </c>
      <c r="E106" s="58">
        <v>0</v>
      </c>
      <c r="F106" s="58">
        <v>0</v>
      </c>
      <c r="G106" s="58">
        <v>1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42">
        <f>SUM(C106:N106)</f>
        <v>1</v>
      </c>
      <c r="V106" s="42">
        <f>SUM(O106:T106)</f>
        <v>0</v>
      </c>
      <c r="W106" s="43"/>
      <c r="X106" s="43">
        <f>SUM(O106:T106)/SUM(C106:H106)-1</f>
        <v>-1</v>
      </c>
    </row>
    <row r="107" spans="1:24" ht="12.75">
      <c r="A107" s="104"/>
      <c r="B107" s="41" t="s">
        <v>84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42">
        <f>SUM(C107:N107)</f>
        <v>0</v>
      </c>
      <c r="V107" s="42">
        <f>SUM(O107:T107)</f>
        <v>0</v>
      </c>
      <c r="W107" s="43"/>
      <c r="X107" s="43"/>
    </row>
    <row r="108" spans="1:24" ht="12.75">
      <c r="A108" s="104"/>
      <c r="B108" s="41" t="s">
        <v>85</v>
      </c>
      <c r="C108" s="58">
        <v>8</v>
      </c>
      <c r="D108" s="58">
        <v>1</v>
      </c>
      <c r="E108" s="58">
        <v>0</v>
      </c>
      <c r="F108" s="58">
        <v>4</v>
      </c>
      <c r="G108" s="58">
        <v>4</v>
      </c>
      <c r="H108" s="58">
        <v>4</v>
      </c>
      <c r="I108" s="58">
        <v>6</v>
      </c>
      <c r="J108" s="58">
        <v>5</v>
      </c>
      <c r="K108" s="58">
        <v>5</v>
      </c>
      <c r="L108" s="58">
        <v>3</v>
      </c>
      <c r="M108" s="58">
        <v>0</v>
      </c>
      <c r="N108" s="58">
        <v>5</v>
      </c>
      <c r="O108" s="58">
        <v>6</v>
      </c>
      <c r="P108" s="58">
        <v>5</v>
      </c>
      <c r="Q108" s="58">
        <v>6</v>
      </c>
      <c r="R108" s="58">
        <v>4</v>
      </c>
      <c r="S108" s="58">
        <v>6</v>
      </c>
      <c r="T108" s="58">
        <v>3</v>
      </c>
      <c r="U108" s="42">
        <f>SUM(C108:N108)</f>
        <v>45</v>
      </c>
      <c r="V108" s="42">
        <f>SUM(O108:T108)</f>
        <v>30</v>
      </c>
      <c r="W108" s="43">
        <f>+T108/H108-1</f>
        <v>-0.25</v>
      </c>
      <c r="X108" s="43">
        <f>SUM(O108:T108)/SUM(C108:H108)-1</f>
        <v>0.4285714285714286</v>
      </c>
    </row>
    <row r="109" spans="1:24" ht="12.75">
      <c r="A109" s="104"/>
      <c r="B109" s="41" t="s">
        <v>86</v>
      </c>
      <c r="C109" s="58">
        <v>0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2</v>
      </c>
      <c r="O109" s="58">
        <v>0</v>
      </c>
      <c r="P109" s="58">
        <v>1</v>
      </c>
      <c r="Q109" s="58">
        <v>0</v>
      </c>
      <c r="R109" s="58">
        <v>2</v>
      </c>
      <c r="S109" s="58">
        <v>0</v>
      </c>
      <c r="T109" s="58">
        <v>0</v>
      </c>
      <c r="U109" s="42">
        <f>SUM(C109:N109)</f>
        <v>2</v>
      </c>
      <c r="V109" s="42">
        <f>SUM(O109:T109)</f>
        <v>3</v>
      </c>
      <c r="W109" s="43"/>
      <c r="X109" s="43"/>
    </row>
    <row r="110" spans="1:24" ht="12.75">
      <c r="A110" s="104"/>
      <c r="B110" s="45" t="s">
        <v>87</v>
      </c>
      <c r="C110" s="46">
        <f>1-(C108+C106)/C105</f>
        <v>0.7333333333333334</v>
      </c>
      <c r="D110" s="46">
        <f aca="true" t="shared" si="28" ref="D110:T110">1-(D108+D106)/D105</f>
        <v>0.9583333333333334</v>
      </c>
      <c r="E110" s="46"/>
      <c r="F110" s="46">
        <f t="shared" si="28"/>
        <v>0.8461538461538461</v>
      </c>
      <c r="G110" s="46">
        <f t="shared" si="28"/>
        <v>0.8214285714285714</v>
      </c>
      <c r="H110" s="46">
        <f t="shared" si="28"/>
        <v>0.8333333333333334</v>
      </c>
      <c r="I110" s="46">
        <f t="shared" si="28"/>
        <v>0.8064516129032258</v>
      </c>
      <c r="J110" s="46">
        <f t="shared" si="28"/>
        <v>0.8076923076923077</v>
      </c>
      <c r="K110" s="46">
        <f t="shared" si="28"/>
        <v>0.8076923076923077</v>
      </c>
      <c r="L110" s="46">
        <f t="shared" si="28"/>
        <v>0.8888888888888888</v>
      </c>
      <c r="M110" s="46"/>
      <c r="N110" s="46">
        <f t="shared" si="28"/>
        <v>0.8148148148148149</v>
      </c>
      <c r="O110" s="46">
        <f t="shared" si="28"/>
        <v>0.7692307692307692</v>
      </c>
      <c r="P110" s="46">
        <f t="shared" si="28"/>
        <v>0.7916666666666666</v>
      </c>
      <c r="Q110" s="46">
        <f t="shared" si="28"/>
        <v>0.7692307692307692</v>
      </c>
      <c r="R110" s="46">
        <f t="shared" si="28"/>
        <v>0.8518518518518519</v>
      </c>
      <c r="S110" s="46">
        <f t="shared" si="28"/>
        <v>0.8064516129032258</v>
      </c>
      <c r="T110" s="46">
        <f t="shared" si="28"/>
        <v>0.8846153846153846</v>
      </c>
      <c r="U110" s="47">
        <f>1-(U108+U106)/U105</f>
        <v>0.828996282527881</v>
      </c>
      <c r="V110" s="47">
        <f>1-(V108+V106)/V105</f>
        <v>0.8125</v>
      </c>
      <c r="W110" s="48"/>
      <c r="X110" s="48"/>
    </row>
    <row r="111" spans="1:24" ht="12.75">
      <c r="A111" s="104"/>
      <c r="B111" s="49" t="s">
        <v>88</v>
      </c>
      <c r="C111" s="50">
        <f>1-(C108-C107+C106-C109)/C105</f>
        <v>0.7333333333333334</v>
      </c>
      <c r="D111" s="50">
        <f aca="true" t="shared" si="29" ref="D111:V111">1-(D108-D107+D106-D109)/D105</f>
        <v>0.9583333333333334</v>
      </c>
      <c r="E111" s="50"/>
      <c r="F111" s="50">
        <f t="shared" si="29"/>
        <v>0.8461538461538461</v>
      </c>
      <c r="G111" s="50">
        <f t="shared" si="29"/>
        <v>0.8214285714285714</v>
      </c>
      <c r="H111" s="50">
        <f t="shared" si="29"/>
        <v>0.8333333333333334</v>
      </c>
      <c r="I111" s="50">
        <f t="shared" si="29"/>
        <v>0.8064516129032258</v>
      </c>
      <c r="J111" s="50">
        <f t="shared" si="29"/>
        <v>0.8076923076923077</v>
      </c>
      <c r="K111" s="50">
        <f t="shared" si="29"/>
        <v>0.8076923076923077</v>
      </c>
      <c r="L111" s="50">
        <f t="shared" si="29"/>
        <v>0.8888888888888888</v>
      </c>
      <c r="M111" s="50"/>
      <c r="N111" s="50">
        <f t="shared" si="29"/>
        <v>0.8888888888888888</v>
      </c>
      <c r="O111" s="50">
        <f t="shared" si="29"/>
        <v>0.7692307692307692</v>
      </c>
      <c r="P111" s="50">
        <f t="shared" si="29"/>
        <v>0.8333333333333334</v>
      </c>
      <c r="Q111" s="50">
        <f t="shared" si="29"/>
        <v>0.7692307692307692</v>
      </c>
      <c r="R111" s="50">
        <f t="shared" si="29"/>
        <v>0.9259259259259259</v>
      </c>
      <c r="S111" s="50">
        <f t="shared" si="29"/>
        <v>0.8064516129032258</v>
      </c>
      <c r="T111" s="50">
        <f t="shared" si="29"/>
        <v>0.8846153846153846</v>
      </c>
      <c r="U111" s="51">
        <f t="shared" si="29"/>
        <v>0.8364312267657993</v>
      </c>
      <c r="V111" s="51">
        <f>1-(V108-V107+V106-V109)/V105</f>
        <v>0.83125</v>
      </c>
      <c r="W111" s="48"/>
      <c r="X111" s="48"/>
    </row>
    <row r="112" spans="1:24" ht="12.75">
      <c r="A112" s="104" t="s">
        <v>150</v>
      </c>
      <c r="B112" s="41" t="s">
        <v>82</v>
      </c>
      <c r="C112" s="58">
        <v>13</v>
      </c>
      <c r="D112" s="58">
        <v>13</v>
      </c>
      <c r="E112" s="58">
        <v>0</v>
      </c>
      <c r="F112" s="58">
        <v>9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42">
        <f>SUM(C112:N112)</f>
        <v>35</v>
      </c>
      <c r="V112" s="42"/>
      <c r="W112" s="43"/>
      <c r="X112" s="43"/>
    </row>
    <row r="113" spans="1:24" ht="12.75">
      <c r="A113" s="104"/>
      <c r="B113" s="41" t="s">
        <v>83</v>
      </c>
      <c r="C113" s="58">
        <v>1</v>
      </c>
      <c r="D113" s="58">
        <v>3</v>
      </c>
      <c r="E113" s="58">
        <v>0</v>
      </c>
      <c r="F113" s="58">
        <v>4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42">
        <f>SUM(C113:N113)</f>
        <v>8</v>
      </c>
      <c r="V113" s="42"/>
      <c r="W113" s="43"/>
      <c r="X113" s="43"/>
    </row>
    <row r="114" spans="1:24" ht="12.75">
      <c r="A114" s="104"/>
      <c r="B114" s="41" t="s">
        <v>84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42">
        <f>SUM(C114:N114)</f>
        <v>0</v>
      </c>
      <c r="V114" s="42"/>
      <c r="W114" s="43"/>
      <c r="X114" s="43"/>
    </row>
    <row r="115" spans="1:24" ht="12.75">
      <c r="A115" s="104"/>
      <c r="B115" s="41" t="s">
        <v>85</v>
      </c>
      <c r="C115" s="58">
        <v>9</v>
      </c>
      <c r="D115" s="58">
        <v>10</v>
      </c>
      <c r="E115" s="58">
        <v>0</v>
      </c>
      <c r="F115" s="58">
        <v>5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42">
        <f>SUM(C115:N115)</f>
        <v>24</v>
      </c>
      <c r="V115" s="42"/>
      <c r="W115" s="43"/>
      <c r="X115" s="43"/>
    </row>
    <row r="116" spans="1:24" ht="12.75">
      <c r="A116" s="104"/>
      <c r="B116" s="41" t="s">
        <v>86</v>
      </c>
      <c r="C116" s="58">
        <v>0</v>
      </c>
      <c r="D116" s="58">
        <v>2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42">
        <f>SUM(C116:N116)</f>
        <v>2</v>
      </c>
      <c r="V116" s="42"/>
      <c r="W116" s="43"/>
      <c r="X116" s="43"/>
    </row>
    <row r="117" spans="1:24" ht="12.75">
      <c r="A117" s="104"/>
      <c r="B117" s="45" t="s">
        <v>87</v>
      </c>
      <c r="C117" s="46">
        <f>1-(C115+C113)/C112</f>
        <v>0.23076923076923073</v>
      </c>
      <c r="D117" s="46">
        <f>1-(D115+D113)/D112</f>
        <v>0</v>
      </c>
      <c r="E117" s="46"/>
      <c r="F117" s="46">
        <f>1-(F115+F113)/F112</f>
        <v>0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7">
        <f>1-(U115+U113)/U112</f>
        <v>0.08571428571428574</v>
      </c>
      <c r="V117" s="47"/>
      <c r="W117" s="48"/>
      <c r="X117" s="48"/>
    </row>
    <row r="118" spans="1:24" ht="12.75">
      <c r="A118" s="104"/>
      <c r="B118" s="49" t="s">
        <v>88</v>
      </c>
      <c r="C118" s="50">
        <f>1-(C115-C114+C113-C116)/C112</f>
        <v>0.23076923076923073</v>
      </c>
      <c r="D118" s="50">
        <f>1-(D115-D114+D113-D116)/D112</f>
        <v>0.15384615384615385</v>
      </c>
      <c r="E118" s="50"/>
      <c r="F118" s="50">
        <f>1-(F115-F114+F113-F116)/F112</f>
        <v>0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1">
        <f>1-(U115-U114+U113-U116)/U112</f>
        <v>0.1428571428571429</v>
      </c>
      <c r="V118" s="51"/>
      <c r="W118" s="48"/>
      <c r="X118" s="48"/>
    </row>
    <row r="119" spans="1:24" ht="12.75">
      <c r="A119" s="104" t="s">
        <v>29</v>
      </c>
      <c r="B119" s="41" t="s">
        <v>82</v>
      </c>
      <c r="C119" s="58">
        <v>31</v>
      </c>
      <c r="D119" s="58">
        <v>28</v>
      </c>
      <c r="E119" s="58">
        <v>0</v>
      </c>
      <c r="F119" s="58">
        <v>30</v>
      </c>
      <c r="G119" s="58">
        <v>31</v>
      </c>
      <c r="H119" s="58">
        <v>30</v>
      </c>
      <c r="I119" s="58">
        <v>31</v>
      </c>
      <c r="J119" s="58">
        <v>31</v>
      </c>
      <c r="K119" s="58">
        <v>30</v>
      </c>
      <c r="L119" s="58">
        <v>31</v>
      </c>
      <c r="M119" s="58">
        <v>0</v>
      </c>
      <c r="N119" s="58">
        <v>0</v>
      </c>
      <c r="O119" s="58">
        <v>31</v>
      </c>
      <c r="P119" s="58">
        <v>29</v>
      </c>
      <c r="Q119" s="58">
        <v>31</v>
      </c>
      <c r="R119" s="58">
        <v>17</v>
      </c>
      <c r="S119" s="58">
        <v>31</v>
      </c>
      <c r="T119" s="58">
        <v>30</v>
      </c>
      <c r="U119" s="42">
        <f>SUM(C119:N119)</f>
        <v>273</v>
      </c>
      <c r="V119" s="42">
        <f>SUM(O119:T119)</f>
        <v>169</v>
      </c>
      <c r="W119" s="43">
        <f>+T119/H119-1</f>
        <v>0</v>
      </c>
      <c r="X119" s="43">
        <f>SUM(O119:T119)/SUM(C119:H119)-1</f>
        <v>0.1266666666666667</v>
      </c>
    </row>
    <row r="120" spans="1:24" ht="12.75">
      <c r="A120" s="104"/>
      <c r="B120" s="41" t="s">
        <v>83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1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42">
        <f>SUM(C120:N120)</f>
        <v>1</v>
      </c>
      <c r="V120" s="42">
        <f>SUM(O120:T120)</f>
        <v>0</v>
      </c>
      <c r="W120" s="43"/>
      <c r="X120" s="43"/>
    </row>
    <row r="121" spans="1:24" ht="12.75">
      <c r="A121" s="104"/>
      <c r="B121" s="41" t="s">
        <v>84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42">
        <f>SUM(C121:N121)</f>
        <v>0</v>
      </c>
      <c r="V121" s="42">
        <f>SUM(O121:T121)</f>
        <v>0</v>
      </c>
      <c r="W121" s="43"/>
      <c r="X121" s="43"/>
    </row>
    <row r="122" spans="1:24" ht="12.75">
      <c r="A122" s="104"/>
      <c r="B122" s="41" t="s">
        <v>85</v>
      </c>
      <c r="C122" s="58">
        <v>2</v>
      </c>
      <c r="D122" s="58">
        <v>2</v>
      </c>
      <c r="E122" s="58">
        <v>0</v>
      </c>
      <c r="F122" s="58">
        <v>4</v>
      </c>
      <c r="G122" s="58">
        <v>2</v>
      </c>
      <c r="H122" s="58">
        <v>9</v>
      </c>
      <c r="I122" s="58">
        <v>1</v>
      </c>
      <c r="J122" s="58">
        <v>2</v>
      </c>
      <c r="K122" s="58">
        <v>1</v>
      </c>
      <c r="L122" s="58">
        <v>0</v>
      </c>
      <c r="M122" s="58">
        <v>0</v>
      </c>
      <c r="N122" s="58">
        <v>0</v>
      </c>
      <c r="O122" s="58">
        <v>2</v>
      </c>
      <c r="P122" s="58">
        <v>0</v>
      </c>
      <c r="Q122" s="58">
        <v>0</v>
      </c>
      <c r="R122" s="58">
        <v>2</v>
      </c>
      <c r="S122" s="58">
        <v>1</v>
      </c>
      <c r="T122" s="58">
        <v>1</v>
      </c>
      <c r="U122" s="42">
        <f>SUM(C122:N122)</f>
        <v>23</v>
      </c>
      <c r="V122" s="42">
        <f>SUM(O122:T122)</f>
        <v>6</v>
      </c>
      <c r="W122" s="43">
        <f>+T122/H122-1</f>
        <v>-0.8888888888888888</v>
      </c>
      <c r="X122" s="43">
        <f>SUM(O122:T122)/SUM(C122:H122)-1</f>
        <v>-0.6842105263157895</v>
      </c>
    </row>
    <row r="123" spans="1:24" ht="12.75">
      <c r="A123" s="104"/>
      <c r="B123" s="41" t="s">
        <v>86</v>
      </c>
      <c r="C123" s="58">
        <v>1</v>
      </c>
      <c r="D123" s="58">
        <v>1</v>
      </c>
      <c r="E123" s="58">
        <v>0</v>
      </c>
      <c r="F123" s="58">
        <v>1</v>
      </c>
      <c r="G123" s="58">
        <v>1</v>
      </c>
      <c r="H123" s="58">
        <v>0</v>
      </c>
      <c r="I123" s="58">
        <v>0</v>
      </c>
      <c r="J123" s="58">
        <v>1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2</v>
      </c>
      <c r="S123" s="58">
        <v>0</v>
      </c>
      <c r="T123" s="58">
        <v>0</v>
      </c>
      <c r="U123" s="42">
        <f>SUM(C123:N123)</f>
        <v>5</v>
      </c>
      <c r="V123" s="42">
        <f>SUM(O123:T123)</f>
        <v>2</v>
      </c>
      <c r="W123" s="43"/>
      <c r="X123" s="43">
        <f>SUM(O123:T123)/SUM(C123:H123)-1</f>
        <v>-0.5</v>
      </c>
    </row>
    <row r="124" spans="1:24" ht="12.75">
      <c r="A124" s="104"/>
      <c r="B124" s="45" t="s">
        <v>87</v>
      </c>
      <c r="C124" s="46">
        <f>1-(C122+C120)/C119</f>
        <v>0.935483870967742</v>
      </c>
      <c r="D124" s="46">
        <f aca="true" t="shared" si="30" ref="D124:T124">1-(D122+D120)/D119</f>
        <v>0.9285714285714286</v>
      </c>
      <c r="E124" s="46" t="e">
        <f t="shared" si="30"/>
        <v>#DIV/0!</v>
      </c>
      <c r="F124" s="46">
        <f t="shared" si="30"/>
        <v>0.8666666666666667</v>
      </c>
      <c r="G124" s="46">
        <f t="shared" si="30"/>
        <v>0.935483870967742</v>
      </c>
      <c r="H124" s="46">
        <f t="shared" si="30"/>
        <v>0.7</v>
      </c>
      <c r="I124" s="46">
        <f t="shared" si="30"/>
        <v>0.967741935483871</v>
      </c>
      <c r="J124" s="46">
        <f t="shared" si="30"/>
        <v>0.935483870967742</v>
      </c>
      <c r="K124" s="46">
        <f t="shared" si="30"/>
        <v>0.9666666666666667</v>
      </c>
      <c r="L124" s="46">
        <f t="shared" si="30"/>
        <v>0.967741935483871</v>
      </c>
      <c r="M124" s="46"/>
      <c r="N124" s="46"/>
      <c r="O124" s="46">
        <f t="shared" si="30"/>
        <v>0.935483870967742</v>
      </c>
      <c r="P124" s="46">
        <f t="shared" si="30"/>
        <v>1</v>
      </c>
      <c r="Q124" s="46">
        <f t="shared" si="30"/>
        <v>1</v>
      </c>
      <c r="R124" s="46">
        <f t="shared" si="30"/>
        <v>0.8823529411764706</v>
      </c>
      <c r="S124" s="46">
        <f t="shared" si="30"/>
        <v>0.967741935483871</v>
      </c>
      <c r="T124" s="46">
        <f t="shared" si="30"/>
        <v>0.9666666666666667</v>
      </c>
      <c r="U124" s="47">
        <f>1-(U122+U120)/U119</f>
        <v>0.9120879120879121</v>
      </c>
      <c r="V124" s="47">
        <f>1-(V122+V120)/V119</f>
        <v>0.9644970414201184</v>
      </c>
      <c r="W124" s="48"/>
      <c r="X124" s="48"/>
    </row>
    <row r="125" spans="1:24" ht="12.75">
      <c r="A125" s="104"/>
      <c r="B125" s="49" t="s">
        <v>88</v>
      </c>
      <c r="C125" s="50">
        <f>1-(C122-C121+C120-C123)/C119</f>
        <v>0.967741935483871</v>
      </c>
      <c r="D125" s="50">
        <f aca="true" t="shared" si="31" ref="D125:V125">1-(D122-D121+D120-D123)/D119</f>
        <v>0.9642857142857143</v>
      </c>
      <c r="E125" s="50" t="e">
        <f t="shared" si="31"/>
        <v>#DIV/0!</v>
      </c>
      <c r="F125" s="50">
        <f t="shared" si="31"/>
        <v>0.9</v>
      </c>
      <c r="G125" s="50">
        <f t="shared" si="31"/>
        <v>0.967741935483871</v>
      </c>
      <c r="H125" s="50">
        <f t="shared" si="31"/>
        <v>0.7</v>
      </c>
      <c r="I125" s="50">
        <f t="shared" si="31"/>
        <v>0.967741935483871</v>
      </c>
      <c r="J125" s="50">
        <f t="shared" si="31"/>
        <v>0.967741935483871</v>
      </c>
      <c r="K125" s="50">
        <f t="shared" si="31"/>
        <v>0.9666666666666667</v>
      </c>
      <c r="L125" s="50">
        <f t="shared" si="31"/>
        <v>0.967741935483871</v>
      </c>
      <c r="M125" s="50"/>
      <c r="N125" s="50"/>
      <c r="O125" s="50">
        <f t="shared" si="31"/>
        <v>0.935483870967742</v>
      </c>
      <c r="P125" s="50">
        <f t="shared" si="31"/>
        <v>1</v>
      </c>
      <c r="Q125" s="50">
        <f t="shared" si="31"/>
        <v>1</v>
      </c>
      <c r="R125" s="50">
        <f t="shared" si="31"/>
        <v>1</v>
      </c>
      <c r="S125" s="50">
        <f t="shared" si="31"/>
        <v>0.967741935483871</v>
      </c>
      <c r="T125" s="50">
        <f t="shared" si="31"/>
        <v>0.9666666666666667</v>
      </c>
      <c r="U125" s="51">
        <f t="shared" si="31"/>
        <v>0.9304029304029304</v>
      </c>
      <c r="V125" s="51">
        <f>1-(V122-V121+V120-V123)/V119</f>
        <v>0.9763313609467456</v>
      </c>
      <c r="W125" s="48"/>
      <c r="X125" s="48"/>
    </row>
    <row r="126" spans="1:24" ht="12.75">
      <c r="A126" s="104" t="s">
        <v>27</v>
      </c>
      <c r="B126" s="41" t="s">
        <v>82</v>
      </c>
      <c r="C126" s="58">
        <v>33</v>
      </c>
      <c r="D126" s="58">
        <v>28</v>
      </c>
      <c r="E126" s="58">
        <v>31</v>
      </c>
      <c r="F126" s="58">
        <v>30</v>
      </c>
      <c r="G126" s="58">
        <v>31</v>
      </c>
      <c r="H126" s="58">
        <v>30</v>
      </c>
      <c r="I126" s="58">
        <v>31</v>
      </c>
      <c r="J126" s="58">
        <v>31</v>
      </c>
      <c r="K126" s="58">
        <v>30</v>
      </c>
      <c r="L126" s="58">
        <v>31</v>
      </c>
      <c r="M126" s="58">
        <v>30</v>
      </c>
      <c r="N126" s="58">
        <v>31</v>
      </c>
      <c r="O126" s="58">
        <v>31</v>
      </c>
      <c r="P126" s="58">
        <v>29</v>
      </c>
      <c r="Q126" s="58">
        <v>31</v>
      </c>
      <c r="R126" s="58">
        <v>30</v>
      </c>
      <c r="S126" s="58">
        <v>31</v>
      </c>
      <c r="T126" s="58">
        <v>30</v>
      </c>
      <c r="U126" s="42">
        <f>SUM(C126:N126)</f>
        <v>367</v>
      </c>
      <c r="V126" s="42">
        <f>SUM(O126:T126)</f>
        <v>182</v>
      </c>
      <c r="W126" s="43">
        <f>+T126/H126-1</f>
        <v>0</v>
      </c>
      <c r="X126" s="43">
        <f>SUM(O126:T126)/SUM(C126:H126)-1</f>
        <v>-0.005464480874316946</v>
      </c>
    </row>
    <row r="127" spans="1:24" ht="12.75">
      <c r="A127" s="104"/>
      <c r="B127" s="41" t="s">
        <v>83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42">
        <f>SUM(C127:N127)</f>
        <v>0</v>
      </c>
      <c r="V127" s="42">
        <f>SUM(O127:T127)</f>
        <v>0</v>
      </c>
      <c r="W127" s="43"/>
      <c r="X127" s="43"/>
    </row>
    <row r="128" spans="1:24" ht="12.75">
      <c r="A128" s="104"/>
      <c r="B128" s="41" t="s">
        <v>84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42">
        <f>SUM(C128:N128)</f>
        <v>0</v>
      </c>
      <c r="V128" s="42">
        <f>SUM(O128:T128)</f>
        <v>0</v>
      </c>
      <c r="W128" s="43"/>
      <c r="X128" s="43"/>
    </row>
    <row r="129" spans="1:24" ht="12.75">
      <c r="A129" s="104"/>
      <c r="B129" s="41" t="s">
        <v>85</v>
      </c>
      <c r="C129" s="58">
        <v>1</v>
      </c>
      <c r="D129" s="58">
        <v>0</v>
      </c>
      <c r="E129" s="58">
        <v>0</v>
      </c>
      <c r="F129" s="58">
        <v>1</v>
      </c>
      <c r="G129" s="58">
        <v>3</v>
      </c>
      <c r="H129" s="58">
        <v>2</v>
      </c>
      <c r="I129" s="58">
        <v>7</v>
      </c>
      <c r="J129" s="58">
        <v>3</v>
      </c>
      <c r="K129" s="58">
        <v>1</v>
      </c>
      <c r="L129" s="58">
        <v>9</v>
      </c>
      <c r="M129" s="58">
        <v>2</v>
      </c>
      <c r="N129" s="58">
        <v>3</v>
      </c>
      <c r="O129" s="58">
        <v>0</v>
      </c>
      <c r="P129" s="58">
        <v>1</v>
      </c>
      <c r="Q129" s="58">
        <v>1</v>
      </c>
      <c r="R129" s="58">
        <v>0</v>
      </c>
      <c r="S129" s="58">
        <v>1</v>
      </c>
      <c r="T129" s="58">
        <v>1</v>
      </c>
      <c r="U129" s="42">
        <f>SUM(C129:N129)</f>
        <v>32</v>
      </c>
      <c r="V129" s="42">
        <f>SUM(O129:T129)</f>
        <v>4</v>
      </c>
      <c r="W129" s="43">
        <f>+T129/H129-1</f>
        <v>-0.5</v>
      </c>
      <c r="X129" s="43">
        <f>SUM(O129:T129)/SUM(C129:H129)-1</f>
        <v>-0.4285714285714286</v>
      </c>
    </row>
    <row r="130" spans="1:24" ht="12.75">
      <c r="A130" s="104"/>
      <c r="B130" s="41" t="s">
        <v>86</v>
      </c>
      <c r="C130" s="58">
        <v>0</v>
      </c>
      <c r="D130" s="58">
        <v>0</v>
      </c>
      <c r="E130" s="58">
        <v>0</v>
      </c>
      <c r="F130" s="58">
        <v>0</v>
      </c>
      <c r="G130" s="58">
        <v>2</v>
      </c>
      <c r="H130" s="58">
        <v>0</v>
      </c>
      <c r="I130" s="58">
        <v>2</v>
      </c>
      <c r="J130" s="58">
        <v>0</v>
      </c>
      <c r="K130" s="58">
        <v>0</v>
      </c>
      <c r="L130" s="58">
        <v>1</v>
      </c>
      <c r="M130" s="58">
        <v>0</v>
      </c>
      <c r="N130" s="58">
        <v>0</v>
      </c>
      <c r="O130" s="58">
        <v>0</v>
      </c>
      <c r="P130" s="58">
        <v>1</v>
      </c>
      <c r="Q130" s="58">
        <v>1</v>
      </c>
      <c r="R130" s="58">
        <v>0</v>
      </c>
      <c r="S130" s="58">
        <v>1</v>
      </c>
      <c r="T130" s="58">
        <v>0</v>
      </c>
      <c r="U130" s="42">
        <f>SUM(C130:N130)</f>
        <v>5</v>
      </c>
      <c r="V130" s="42">
        <f>SUM(O130:T130)</f>
        <v>3</v>
      </c>
      <c r="W130" s="43"/>
      <c r="X130" s="43">
        <f>SUM(O130:T130)/SUM(C130:H130)-1</f>
        <v>0.5</v>
      </c>
    </row>
    <row r="131" spans="1:24" ht="12.75">
      <c r="A131" s="104"/>
      <c r="B131" s="45" t="s">
        <v>87</v>
      </c>
      <c r="C131" s="46">
        <f>1-(C129+C127)/C126</f>
        <v>0.9696969696969697</v>
      </c>
      <c r="D131" s="46">
        <f aca="true" t="shared" si="32" ref="D131:T131">1-(D129+D127)/D126</f>
        <v>1</v>
      </c>
      <c r="E131" s="46">
        <f t="shared" si="32"/>
        <v>1</v>
      </c>
      <c r="F131" s="46">
        <f t="shared" si="32"/>
        <v>0.9666666666666667</v>
      </c>
      <c r="G131" s="46">
        <f t="shared" si="32"/>
        <v>0.9032258064516129</v>
      </c>
      <c r="H131" s="46">
        <f t="shared" si="32"/>
        <v>0.9333333333333333</v>
      </c>
      <c r="I131" s="46">
        <f t="shared" si="32"/>
        <v>0.7741935483870968</v>
      </c>
      <c r="J131" s="46">
        <f t="shared" si="32"/>
        <v>0.9032258064516129</v>
      </c>
      <c r="K131" s="46">
        <f t="shared" si="32"/>
        <v>0.9666666666666667</v>
      </c>
      <c r="L131" s="46">
        <f t="shared" si="32"/>
        <v>0.7096774193548387</v>
      </c>
      <c r="M131" s="46">
        <f t="shared" si="32"/>
        <v>0.9333333333333333</v>
      </c>
      <c r="N131" s="46">
        <f t="shared" si="32"/>
        <v>0.9032258064516129</v>
      </c>
      <c r="O131" s="46">
        <f t="shared" si="32"/>
        <v>1</v>
      </c>
      <c r="P131" s="46">
        <f t="shared" si="32"/>
        <v>0.9655172413793104</v>
      </c>
      <c r="Q131" s="46">
        <f t="shared" si="32"/>
        <v>0.967741935483871</v>
      </c>
      <c r="R131" s="46">
        <f t="shared" si="32"/>
        <v>1</v>
      </c>
      <c r="S131" s="46">
        <f t="shared" si="32"/>
        <v>0.967741935483871</v>
      </c>
      <c r="T131" s="46">
        <f t="shared" si="32"/>
        <v>0.9666666666666667</v>
      </c>
      <c r="U131" s="47">
        <f>1-(U129+U127)/U126</f>
        <v>0.9128065395095368</v>
      </c>
      <c r="V131" s="47">
        <f>1-(V129+V127)/V126</f>
        <v>0.978021978021978</v>
      </c>
      <c r="W131" s="48"/>
      <c r="X131" s="48"/>
    </row>
    <row r="132" spans="1:24" ht="12.75">
      <c r="A132" s="104"/>
      <c r="B132" s="49" t="s">
        <v>88</v>
      </c>
      <c r="C132" s="50">
        <f>1-(C129-C128+C127-C130)/C126</f>
        <v>0.9696969696969697</v>
      </c>
      <c r="D132" s="50">
        <f aca="true" t="shared" si="33" ref="D132:V132">1-(D129-D128+D127-D130)/D126</f>
        <v>1</v>
      </c>
      <c r="E132" s="50">
        <f t="shared" si="33"/>
        <v>1</v>
      </c>
      <c r="F132" s="50">
        <f t="shared" si="33"/>
        <v>0.9666666666666667</v>
      </c>
      <c r="G132" s="50">
        <f t="shared" si="33"/>
        <v>0.967741935483871</v>
      </c>
      <c r="H132" s="50">
        <f t="shared" si="33"/>
        <v>0.9333333333333333</v>
      </c>
      <c r="I132" s="50">
        <f t="shared" si="33"/>
        <v>0.8387096774193549</v>
      </c>
      <c r="J132" s="50">
        <f t="shared" si="33"/>
        <v>0.9032258064516129</v>
      </c>
      <c r="K132" s="50">
        <f t="shared" si="33"/>
        <v>0.9666666666666667</v>
      </c>
      <c r="L132" s="50">
        <f t="shared" si="33"/>
        <v>0.7419354838709677</v>
      </c>
      <c r="M132" s="50">
        <f t="shared" si="33"/>
        <v>0.9333333333333333</v>
      </c>
      <c r="N132" s="50">
        <f t="shared" si="33"/>
        <v>0.9032258064516129</v>
      </c>
      <c r="O132" s="50">
        <f t="shared" si="33"/>
        <v>1</v>
      </c>
      <c r="P132" s="50">
        <f t="shared" si="33"/>
        <v>1</v>
      </c>
      <c r="Q132" s="50">
        <f t="shared" si="33"/>
        <v>1</v>
      </c>
      <c r="R132" s="50">
        <f t="shared" si="33"/>
        <v>1</v>
      </c>
      <c r="S132" s="50">
        <f t="shared" si="33"/>
        <v>1</v>
      </c>
      <c r="T132" s="50">
        <f t="shared" si="33"/>
        <v>0.9666666666666667</v>
      </c>
      <c r="U132" s="51">
        <f t="shared" si="33"/>
        <v>0.9264305177111717</v>
      </c>
      <c r="V132" s="51">
        <f>1-(V129-V128+V127-V130)/V126</f>
        <v>0.9945054945054945</v>
      </c>
      <c r="W132" s="48"/>
      <c r="X132" s="48"/>
    </row>
    <row r="133" spans="1:24" ht="12.75">
      <c r="A133" s="104" t="s">
        <v>16</v>
      </c>
      <c r="B133" s="41" t="s">
        <v>82</v>
      </c>
      <c r="C133" s="58">
        <v>13</v>
      </c>
      <c r="D133" s="58">
        <v>12</v>
      </c>
      <c r="E133" s="58">
        <v>14</v>
      </c>
      <c r="F133" s="58">
        <v>14</v>
      </c>
      <c r="G133" s="58">
        <v>13</v>
      </c>
      <c r="H133" s="58">
        <v>14</v>
      </c>
      <c r="I133" s="58">
        <v>13</v>
      </c>
      <c r="J133" s="58">
        <v>13</v>
      </c>
      <c r="K133" s="58">
        <v>13</v>
      </c>
      <c r="L133" s="58">
        <v>13</v>
      </c>
      <c r="M133" s="58">
        <v>18</v>
      </c>
      <c r="N133" s="58">
        <v>18</v>
      </c>
      <c r="O133" s="58">
        <v>17</v>
      </c>
      <c r="P133" s="58">
        <v>14</v>
      </c>
      <c r="Q133" s="58">
        <v>13</v>
      </c>
      <c r="R133" s="58">
        <v>10</v>
      </c>
      <c r="S133" s="58">
        <v>11</v>
      </c>
      <c r="T133" s="58">
        <v>12</v>
      </c>
      <c r="U133" s="42">
        <f>SUM(C133:N133)</f>
        <v>168</v>
      </c>
      <c r="V133" s="42">
        <f>SUM(O133:T133)</f>
        <v>77</v>
      </c>
      <c r="W133" s="43">
        <f>+T133/H133-1</f>
        <v>-0.1428571428571429</v>
      </c>
      <c r="X133" s="43">
        <f>SUM(O133:T133)/SUM(C133:H133)-1</f>
        <v>-0.03749999999999998</v>
      </c>
    </row>
    <row r="134" spans="1:24" ht="12.75">
      <c r="A134" s="104"/>
      <c r="B134" s="41" t="s">
        <v>83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v>0</v>
      </c>
      <c r="U134" s="42">
        <f>SUM(C134:N134)</f>
        <v>0</v>
      </c>
      <c r="V134" s="42">
        <f>SUM(O134:T134)</f>
        <v>0</v>
      </c>
      <c r="W134" s="43"/>
      <c r="X134" s="43"/>
    </row>
    <row r="135" spans="1:24" ht="12.75">
      <c r="A135" s="104"/>
      <c r="B135" s="41" t="s">
        <v>84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42">
        <f>SUM(C135:N135)</f>
        <v>0</v>
      </c>
      <c r="V135" s="42">
        <f>SUM(O135:T135)</f>
        <v>0</v>
      </c>
      <c r="W135" s="43"/>
      <c r="X135" s="43"/>
    </row>
    <row r="136" spans="1:24" ht="12.75">
      <c r="A136" s="104"/>
      <c r="B136" s="41" t="s">
        <v>85</v>
      </c>
      <c r="C136" s="58">
        <v>7</v>
      </c>
      <c r="D136" s="58">
        <v>7</v>
      </c>
      <c r="E136" s="58">
        <v>8</v>
      </c>
      <c r="F136" s="58">
        <v>4</v>
      </c>
      <c r="G136" s="58">
        <v>2</v>
      </c>
      <c r="H136" s="58">
        <v>3</v>
      </c>
      <c r="I136" s="58">
        <v>3</v>
      </c>
      <c r="J136" s="58">
        <v>9</v>
      </c>
      <c r="K136" s="58">
        <v>2</v>
      </c>
      <c r="L136" s="58">
        <v>4</v>
      </c>
      <c r="M136" s="58">
        <v>4</v>
      </c>
      <c r="N136" s="58">
        <v>2</v>
      </c>
      <c r="O136" s="58">
        <v>11</v>
      </c>
      <c r="P136" s="58">
        <v>6</v>
      </c>
      <c r="Q136" s="58">
        <v>9</v>
      </c>
      <c r="R136" s="58">
        <v>4</v>
      </c>
      <c r="S136" s="58">
        <v>3</v>
      </c>
      <c r="T136" s="58">
        <v>4</v>
      </c>
      <c r="U136" s="42">
        <f>SUM(C136:N136)</f>
        <v>55</v>
      </c>
      <c r="V136" s="42">
        <f>SUM(O136:T136)</f>
        <v>37</v>
      </c>
      <c r="W136" s="43">
        <f>+T136/H136-1</f>
        <v>0.33333333333333326</v>
      </c>
      <c r="X136" s="43">
        <f>SUM(O136:T136)/SUM(C136:H136)-1</f>
        <v>0.19354838709677424</v>
      </c>
    </row>
    <row r="137" spans="1:24" ht="12.75">
      <c r="A137" s="104"/>
      <c r="B137" s="41" t="s">
        <v>86</v>
      </c>
      <c r="C137" s="58">
        <v>0</v>
      </c>
      <c r="D137" s="58">
        <v>4</v>
      </c>
      <c r="E137" s="58">
        <v>2</v>
      </c>
      <c r="F137" s="58">
        <v>1</v>
      </c>
      <c r="G137" s="58">
        <v>1</v>
      </c>
      <c r="H137" s="58">
        <v>1</v>
      </c>
      <c r="I137" s="58">
        <v>1</v>
      </c>
      <c r="J137" s="58">
        <v>8</v>
      </c>
      <c r="K137" s="58">
        <v>1</v>
      </c>
      <c r="L137" s="58">
        <v>4</v>
      </c>
      <c r="M137" s="58">
        <v>1</v>
      </c>
      <c r="N137" s="58">
        <v>1</v>
      </c>
      <c r="O137" s="58">
        <v>7</v>
      </c>
      <c r="P137" s="58">
        <v>3</v>
      </c>
      <c r="Q137" s="58">
        <v>5</v>
      </c>
      <c r="R137" s="58">
        <v>2</v>
      </c>
      <c r="S137" s="58">
        <v>1</v>
      </c>
      <c r="T137" s="58">
        <v>1</v>
      </c>
      <c r="U137" s="42">
        <f>SUM(C137:N137)</f>
        <v>25</v>
      </c>
      <c r="V137" s="42">
        <f>SUM(O137:T137)</f>
        <v>19</v>
      </c>
      <c r="W137" s="43">
        <f>+T137/H137-1</f>
        <v>0</v>
      </c>
      <c r="X137" s="43">
        <f>SUM(O137:T137)/SUM(C137:H137)-1</f>
        <v>1.1111111111111112</v>
      </c>
    </row>
    <row r="138" spans="1:24" ht="12.75">
      <c r="A138" s="104"/>
      <c r="B138" s="45" t="s">
        <v>87</v>
      </c>
      <c r="C138" s="46">
        <f>1-(C136+C134)/C133</f>
        <v>0.46153846153846156</v>
      </c>
      <c r="D138" s="46">
        <f aca="true" t="shared" si="34" ref="D138:T138">1-(D136+D134)/D133</f>
        <v>0.41666666666666663</v>
      </c>
      <c r="E138" s="46">
        <f t="shared" si="34"/>
        <v>0.4285714285714286</v>
      </c>
      <c r="F138" s="46">
        <f t="shared" si="34"/>
        <v>0.7142857142857143</v>
      </c>
      <c r="G138" s="46">
        <f t="shared" si="34"/>
        <v>0.8461538461538461</v>
      </c>
      <c r="H138" s="46">
        <f t="shared" si="34"/>
        <v>0.7857142857142857</v>
      </c>
      <c r="I138" s="46">
        <f t="shared" si="34"/>
        <v>0.7692307692307692</v>
      </c>
      <c r="J138" s="46">
        <f t="shared" si="34"/>
        <v>0.3076923076923077</v>
      </c>
      <c r="K138" s="46">
        <f t="shared" si="34"/>
        <v>0.8461538461538461</v>
      </c>
      <c r="L138" s="46">
        <f t="shared" si="34"/>
        <v>0.6923076923076923</v>
      </c>
      <c r="M138" s="46">
        <f t="shared" si="34"/>
        <v>0.7777777777777778</v>
      </c>
      <c r="N138" s="46">
        <f t="shared" si="34"/>
        <v>0.8888888888888888</v>
      </c>
      <c r="O138" s="46">
        <f t="shared" si="34"/>
        <v>0.3529411764705882</v>
      </c>
      <c r="P138" s="46">
        <f t="shared" si="34"/>
        <v>0.5714285714285714</v>
      </c>
      <c r="Q138" s="46">
        <f t="shared" si="34"/>
        <v>0.3076923076923077</v>
      </c>
      <c r="R138" s="46">
        <f t="shared" si="34"/>
        <v>0.6</v>
      </c>
      <c r="S138" s="46">
        <f t="shared" si="34"/>
        <v>0.7272727272727273</v>
      </c>
      <c r="T138" s="46">
        <f t="shared" si="34"/>
        <v>0.6666666666666667</v>
      </c>
      <c r="U138" s="47">
        <f>1-(U136+U134)/U133</f>
        <v>0.6726190476190477</v>
      </c>
      <c r="V138" s="47">
        <f>1-(V136+V134)/V133</f>
        <v>0.5194805194805194</v>
      </c>
      <c r="W138" s="48"/>
      <c r="X138" s="48"/>
    </row>
    <row r="139" spans="1:24" ht="12.75">
      <c r="A139" s="104"/>
      <c r="B139" s="49" t="s">
        <v>88</v>
      </c>
      <c r="C139" s="50">
        <f>1-(C136-C135+C134-C137)/C133</f>
        <v>0.46153846153846156</v>
      </c>
      <c r="D139" s="50">
        <f aca="true" t="shared" si="35" ref="D139:V139">1-(D136-D135+D134-D137)/D133</f>
        <v>0.75</v>
      </c>
      <c r="E139" s="50">
        <f t="shared" si="35"/>
        <v>0.5714285714285714</v>
      </c>
      <c r="F139" s="50">
        <f t="shared" si="35"/>
        <v>0.7857142857142857</v>
      </c>
      <c r="G139" s="50">
        <f t="shared" si="35"/>
        <v>0.9230769230769231</v>
      </c>
      <c r="H139" s="50">
        <f t="shared" si="35"/>
        <v>0.8571428571428572</v>
      </c>
      <c r="I139" s="50">
        <f t="shared" si="35"/>
        <v>0.8461538461538461</v>
      </c>
      <c r="J139" s="50">
        <f t="shared" si="35"/>
        <v>0.9230769230769231</v>
      </c>
      <c r="K139" s="50">
        <f t="shared" si="35"/>
        <v>0.9230769230769231</v>
      </c>
      <c r="L139" s="50">
        <f t="shared" si="35"/>
        <v>1</v>
      </c>
      <c r="M139" s="50">
        <f t="shared" si="35"/>
        <v>0.8333333333333334</v>
      </c>
      <c r="N139" s="50">
        <f t="shared" si="35"/>
        <v>0.9444444444444444</v>
      </c>
      <c r="O139" s="50">
        <f t="shared" si="35"/>
        <v>0.7647058823529411</v>
      </c>
      <c r="P139" s="50">
        <f t="shared" si="35"/>
        <v>0.7857142857142857</v>
      </c>
      <c r="Q139" s="50">
        <f t="shared" si="35"/>
        <v>0.6923076923076923</v>
      </c>
      <c r="R139" s="50">
        <f t="shared" si="35"/>
        <v>0.8</v>
      </c>
      <c r="S139" s="50">
        <f t="shared" si="35"/>
        <v>0.8181818181818181</v>
      </c>
      <c r="T139" s="50">
        <f t="shared" si="35"/>
        <v>0.75</v>
      </c>
      <c r="U139" s="51">
        <f t="shared" si="35"/>
        <v>0.8214285714285714</v>
      </c>
      <c r="V139" s="51">
        <f>1-(V136-V135+V134-V137)/V133</f>
        <v>0.7662337662337663</v>
      </c>
      <c r="W139" s="48"/>
      <c r="X139" s="48"/>
    </row>
    <row r="140" spans="1:24" ht="12.75">
      <c r="A140" s="104" t="s">
        <v>31</v>
      </c>
      <c r="B140" s="41" t="s">
        <v>82</v>
      </c>
      <c r="C140" s="58">
        <v>31</v>
      </c>
      <c r="D140" s="58">
        <v>28</v>
      </c>
      <c r="E140" s="58">
        <v>31</v>
      </c>
      <c r="F140" s="58">
        <v>31</v>
      </c>
      <c r="G140" s="58">
        <v>62</v>
      </c>
      <c r="H140" s="58">
        <v>51</v>
      </c>
      <c r="I140" s="58">
        <v>55</v>
      </c>
      <c r="J140" s="58">
        <v>54</v>
      </c>
      <c r="K140" s="58">
        <v>50</v>
      </c>
      <c r="L140" s="58">
        <v>0</v>
      </c>
      <c r="M140" s="58">
        <v>52</v>
      </c>
      <c r="N140" s="58">
        <v>52</v>
      </c>
      <c r="O140" s="58">
        <v>0</v>
      </c>
      <c r="P140" s="58">
        <v>50</v>
      </c>
      <c r="Q140" s="58">
        <v>52</v>
      </c>
      <c r="R140" s="58">
        <v>52</v>
      </c>
      <c r="S140" s="58">
        <v>106</v>
      </c>
      <c r="T140" s="58">
        <v>60</v>
      </c>
      <c r="U140" s="42">
        <f>SUM(C140:N140)</f>
        <v>497</v>
      </c>
      <c r="V140" s="42">
        <f>SUM(O140:T140)</f>
        <v>320</v>
      </c>
      <c r="W140" s="43">
        <f>+T140/H140-1</f>
        <v>0.17647058823529416</v>
      </c>
      <c r="X140" s="43">
        <f>SUM(O140:T140)/SUM(C140:H140)-1</f>
        <v>0.36752136752136755</v>
      </c>
    </row>
    <row r="141" spans="1:24" ht="12.75">
      <c r="A141" s="104"/>
      <c r="B141" s="41" t="s">
        <v>83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9</v>
      </c>
      <c r="I141" s="58">
        <v>7</v>
      </c>
      <c r="J141" s="58">
        <v>1</v>
      </c>
      <c r="K141" s="58">
        <v>1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42">
        <f>SUM(C141:N141)</f>
        <v>18</v>
      </c>
      <c r="V141" s="42">
        <f>SUM(O141:T141)</f>
        <v>0</v>
      </c>
      <c r="W141" s="43">
        <f>+T141/H141-1</f>
        <v>-1</v>
      </c>
      <c r="X141" s="43">
        <f>SUM(O141:T141)/SUM(C141:H141)-1</f>
        <v>-1</v>
      </c>
    </row>
    <row r="142" spans="1:24" ht="12.75">
      <c r="A142" s="104"/>
      <c r="B142" s="41" t="s">
        <v>84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42">
        <f>SUM(C142:N142)</f>
        <v>0</v>
      </c>
      <c r="V142" s="42">
        <f>SUM(O142:T142)</f>
        <v>0</v>
      </c>
      <c r="W142" s="43"/>
      <c r="X142" s="43"/>
    </row>
    <row r="143" spans="1:24" ht="12.75">
      <c r="A143" s="104"/>
      <c r="B143" s="41" t="s">
        <v>85</v>
      </c>
      <c r="C143" s="58">
        <v>10</v>
      </c>
      <c r="D143" s="58">
        <v>6</v>
      </c>
      <c r="E143" s="58">
        <v>4</v>
      </c>
      <c r="F143" s="58">
        <v>2</v>
      </c>
      <c r="G143" s="58">
        <v>8</v>
      </c>
      <c r="H143" s="58">
        <v>12</v>
      </c>
      <c r="I143" s="58">
        <v>14</v>
      </c>
      <c r="J143" s="58">
        <v>19</v>
      </c>
      <c r="K143" s="58">
        <v>2</v>
      </c>
      <c r="L143" s="58">
        <v>0</v>
      </c>
      <c r="M143" s="58">
        <v>14</v>
      </c>
      <c r="N143" s="58">
        <v>11</v>
      </c>
      <c r="O143" s="58">
        <v>0</v>
      </c>
      <c r="P143" s="58">
        <v>7</v>
      </c>
      <c r="Q143" s="58">
        <v>7</v>
      </c>
      <c r="R143" s="58">
        <v>4</v>
      </c>
      <c r="S143" s="58">
        <v>6</v>
      </c>
      <c r="T143" s="58">
        <v>8</v>
      </c>
      <c r="U143" s="42">
        <f>SUM(C143:N143)</f>
        <v>102</v>
      </c>
      <c r="V143" s="42">
        <f>SUM(O143:T143)</f>
        <v>32</v>
      </c>
      <c r="W143" s="43">
        <f>+T143/H143-1</f>
        <v>-0.33333333333333337</v>
      </c>
      <c r="X143" s="43">
        <f>SUM(O143:T143)/SUM(C143:H143)-1</f>
        <v>-0.23809523809523814</v>
      </c>
    </row>
    <row r="144" spans="1:24" ht="12.75">
      <c r="A144" s="104"/>
      <c r="B144" s="41" t="s">
        <v>86</v>
      </c>
      <c r="C144" s="58">
        <v>9</v>
      </c>
      <c r="D144" s="58">
        <v>5</v>
      </c>
      <c r="E144" s="58">
        <v>2</v>
      </c>
      <c r="F144" s="58">
        <v>1</v>
      </c>
      <c r="G144" s="58">
        <v>4</v>
      </c>
      <c r="H144" s="58">
        <v>8</v>
      </c>
      <c r="I144" s="58">
        <v>6</v>
      </c>
      <c r="J144" s="58">
        <v>7</v>
      </c>
      <c r="K144" s="58">
        <v>2</v>
      </c>
      <c r="L144" s="58">
        <v>0</v>
      </c>
      <c r="M144" s="58">
        <v>6</v>
      </c>
      <c r="N144" s="58">
        <v>4</v>
      </c>
      <c r="O144" s="58">
        <v>0</v>
      </c>
      <c r="P144" s="58">
        <v>6</v>
      </c>
      <c r="Q144" s="58">
        <v>5</v>
      </c>
      <c r="R144" s="58">
        <v>3</v>
      </c>
      <c r="S144" s="58">
        <v>2</v>
      </c>
      <c r="T144" s="58">
        <v>4</v>
      </c>
      <c r="U144" s="42">
        <f>SUM(C144:N144)</f>
        <v>54</v>
      </c>
      <c r="V144" s="42">
        <f>SUM(O144:T144)</f>
        <v>20</v>
      </c>
      <c r="W144" s="43">
        <f>+T144/H144-1</f>
        <v>-0.5</v>
      </c>
      <c r="X144" s="43">
        <f>SUM(O144:T144)/SUM(C144:H144)-1</f>
        <v>-0.31034482758620685</v>
      </c>
    </row>
    <row r="145" spans="1:24" ht="12.75">
      <c r="A145" s="104"/>
      <c r="B145" s="45" t="s">
        <v>87</v>
      </c>
      <c r="C145" s="46">
        <f>1-(C143+C141)/C140</f>
        <v>0.6774193548387097</v>
      </c>
      <c r="D145" s="46">
        <f aca="true" t="shared" si="36" ref="D145:T145">1-(D143+D141)/D140</f>
        <v>0.7857142857142857</v>
      </c>
      <c r="E145" s="46">
        <f t="shared" si="36"/>
        <v>0.8709677419354839</v>
      </c>
      <c r="F145" s="46">
        <f t="shared" si="36"/>
        <v>0.935483870967742</v>
      </c>
      <c r="G145" s="46">
        <f t="shared" si="36"/>
        <v>0.8709677419354839</v>
      </c>
      <c r="H145" s="46">
        <f t="shared" si="36"/>
        <v>0.5882352941176471</v>
      </c>
      <c r="I145" s="46">
        <f t="shared" si="36"/>
        <v>0.6181818181818182</v>
      </c>
      <c r="J145" s="46">
        <f t="shared" si="36"/>
        <v>0.6296296296296297</v>
      </c>
      <c r="K145" s="46">
        <f t="shared" si="36"/>
        <v>0.94</v>
      </c>
      <c r="L145" s="46"/>
      <c r="M145" s="46">
        <f t="shared" si="36"/>
        <v>0.7307692307692308</v>
      </c>
      <c r="N145" s="46">
        <f t="shared" si="36"/>
        <v>0.7884615384615384</v>
      </c>
      <c r="O145" s="46"/>
      <c r="P145" s="46">
        <f t="shared" si="36"/>
        <v>0.86</v>
      </c>
      <c r="Q145" s="46">
        <f t="shared" si="36"/>
        <v>0.8653846153846154</v>
      </c>
      <c r="R145" s="46">
        <f t="shared" si="36"/>
        <v>0.9230769230769231</v>
      </c>
      <c r="S145" s="46">
        <f t="shared" si="36"/>
        <v>0.9433962264150944</v>
      </c>
      <c r="T145" s="46">
        <f t="shared" si="36"/>
        <v>0.8666666666666667</v>
      </c>
      <c r="U145" s="47">
        <f>1-(U143+U141)/U140</f>
        <v>0.7585513078470825</v>
      </c>
      <c r="V145" s="47">
        <f>1-(V143+V141)/V140</f>
        <v>0.9</v>
      </c>
      <c r="W145" s="48"/>
      <c r="X145" s="48"/>
    </row>
    <row r="146" spans="1:24" ht="12.75">
      <c r="A146" s="104"/>
      <c r="B146" s="49" t="s">
        <v>88</v>
      </c>
      <c r="C146" s="50">
        <f>1-(C143-C142+C141-C144)/C140</f>
        <v>0.967741935483871</v>
      </c>
      <c r="D146" s="50">
        <f aca="true" t="shared" si="37" ref="D146:V146">1-(D143-D142+D141-D144)/D140</f>
        <v>0.9642857142857143</v>
      </c>
      <c r="E146" s="50">
        <f t="shared" si="37"/>
        <v>0.935483870967742</v>
      </c>
      <c r="F146" s="50">
        <f t="shared" si="37"/>
        <v>0.967741935483871</v>
      </c>
      <c r="G146" s="50">
        <f t="shared" si="37"/>
        <v>0.935483870967742</v>
      </c>
      <c r="H146" s="50">
        <f t="shared" si="37"/>
        <v>0.7450980392156863</v>
      </c>
      <c r="I146" s="50">
        <f t="shared" si="37"/>
        <v>0.7272727272727273</v>
      </c>
      <c r="J146" s="50">
        <f t="shared" si="37"/>
        <v>0.7592592592592593</v>
      </c>
      <c r="K146" s="50">
        <f t="shared" si="37"/>
        <v>0.98</v>
      </c>
      <c r="L146" s="50"/>
      <c r="M146" s="50">
        <f t="shared" si="37"/>
        <v>0.8461538461538461</v>
      </c>
      <c r="N146" s="50">
        <f t="shared" si="37"/>
        <v>0.8653846153846154</v>
      </c>
      <c r="O146" s="50"/>
      <c r="P146" s="50">
        <f t="shared" si="37"/>
        <v>0.98</v>
      </c>
      <c r="Q146" s="50">
        <f t="shared" si="37"/>
        <v>0.9615384615384616</v>
      </c>
      <c r="R146" s="50">
        <f t="shared" si="37"/>
        <v>0.9807692307692307</v>
      </c>
      <c r="S146" s="50">
        <f t="shared" si="37"/>
        <v>0.9622641509433962</v>
      </c>
      <c r="T146" s="50">
        <f t="shared" si="37"/>
        <v>0.9333333333333333</v>
      </c>
      <c r="U146" s="51">
        <f t="shared" si="37"/>
        <v>0.8672032193158954</v>
      </c>
      <c r="V146" s="51">
        <f>1-(V143-V142+V141-V144)/V140</f>
        <v>0.9625</v>
      </c>
      <c r="W146" s="48"/>
      <c r="X146" s="48"/>
    </row>
    <row r="147" spans="1:24" ht="12.75">
      <c r="A147" s="104" t="s">
        <v>91</v>
      </c>
      <c r="B147" s="41" t="s">
        <v>82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24</v>
      </c>
      <c r="T147" s="58">
        <v>30</v>
      </c>
      <c r="U147" s="42">
        <f>SUM(C147:N147)</f>
        <v>0</v>
      </c>
      <c r="V147" s="42">
        <f>SUM(O147:T147)</f>
        <v>54</v>
      </c>
      <c r="W147" s="43"/>
      <c r="X147" s="43"/>
    </row>
    <row r="148" spans="1:24" ht="12.75">
      <c r="A148" s="104"/>
      <c r="B148" s="41" t="s">
        <v>83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1</v>
      </c>
      <c r="U148" s="42">
        <f>SUM(C148:N148)</f>
        <v>0</v>
      </c>
      <c r="V148" s="42">
        <f>SUM(O148:T148)</f>
        <v>1</v>
      </c>
      <c r="W148" s="43"/>
      <c r="X148" s="43"/>
    </row>
    <row r="149" spans="1:24" ht="12.75">
      <c r="A149" s="104"/>
      <c r="B149" s="41" t="s">
        <v>84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  <c r="U149" s="42">
        <f>SUM(C149:N149)</f>
        <v>0</v>
      </c>
      <c r="V149" s="42">
        <f>SUM(O149:T149)</f>
        <v>0</v>
      </c>
      <c r="W149" s="43"/>
      <c r="X149" s="43"/>
    </row>
    <row r="150" spans="1:24" ht="12.75">
      <c r="A150" s="104"/>
      <c r="B150" s="41" t="s">
        <v>85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12</v>
      </c>
      <c r="T150" s="58">
        <v>6</v>
      </c>
      <c r="U150" s="42">
        <f>SUM(C150:N150)</f>
        <v>0</v>
      </c>
      <c r="V150" s="42">
        <f>SUM(O150:T150)</f>
        <v>18</v>
      </c>
      <c r="W150" s="43"/>
      <c r="X150" s="43"/>
    </row>
    <row r="151" spans="1:24" ht="12.75">
      <c r="A151" s="104"/>
      <c r="B151" s="41" t="s">
        <v>86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11</v>
      </c>
      <c r="T151" s="58">
        <v>6</v>
      </c>
      <c r="U151" s="42">
        <f>SUM(C151:N151)</f>
        <v>0</v>
      </c>
      <c r="V151" s="42">
        <f>SUM(O151:T151)</f>
        <v>17</v>
      </c>
      <c r="W151" s="43"/>
      <c r="X151" s="43"/>
    </row>
    <row r="152" spans="1:24" ht="12.75">
      <c r="A152" s="104"/>
      <c r="B152" s="45" t="s">
        <v>87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>
        <f>1-(S150+S148)/S147</f>
        <v>0.5</v>
      </c>
      <c r="T152" s="46">
        <f>1-(T150+T148)/T147</f>
        <v>0.7666666666666666</v>
      </c>
      <c r="U152" s="47"/>
      <c r="V152" s="47">
        <f>1-(V150+V148)/V147</f>
        <v>0.6481481481481481</v>
      </c>
      <c r="W152" s="48"/>
      <c r="X152" s="48"/>
    </row>
    <row r="153" spans="1:24" ht="12.75">
      <c r="A153" s="104"/>
      <c r="B153" s="49" t="s">
        <v>88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>1-(S150-S149+S148-S151)/S147</f>
        <v>0.9583333333333334</v>
      </c>
      <c r="T153" s="50">
        <f>1-(T150-T149+T148-T151)/T147</f>
        <v>0.9666666666666667</v>
      </c>
      <c r="U153" s="51"/>
      <c r="V153" s="51">
        <f>1-(V150-V149+V148-V151)/V147</f>
        <v>0.962962962962963</v>
      </c>
      <c r="W153" s="48"/>
      <c r="X153" s="48"/>
    </row>
    <row r="154" spans="1:24" ht="12.75">
      <c r="A154" s="104" t="s">
        <v>14</v>
      </c>
      <c r="B154" s="41" t="s">
        <v>82</v>
      </c>
      <c r="C154" s="58">
        <v>122</v>
      </c>
      <c r="D154" s="58">
        <v>140</v>
      </c>
      <c r="E154" s="58">
        <v>100</v>
      </c>
      <c r="F154" s="58">
        <v>209</v>
      </c>
      <c r="G154" s="58">
        <v>214</v>
      </c>
      <c r="H154" s="58">
        <v>226</v>
      </c>
      <c r="I154" s="58">
        <v>285</v>
      </c>
      <c r="J154" s="58">
        <v>292</v>
      </c>
      <c r="K154" s="58">
        <v>268</v>
      </c>
      <c r="L154" s="58">
        <v>326</v>
      </c>
      <c r="M154" s="58">
        <v>300</v>
      </c>
      <c r="N154" s="58">
        <v>2233</v>
      </c>
      <c r="O154" s="58">
        <v>371</v>
      </c>
      <c r="P154" s="58">
        <v>293</v>
      </c>
      <c r="Q154" s="58">
        <v>318</v>
      </c>
      <c r="R154" s="58">
        <v>299</v>
      </c>
      <c r="S154" s="58">
        <v>353</v>
      </c>
      <c r="T154" s="58">
        <v>492</v>
      </c>
      <c r="U154" s="42">
        <f>SUM(C154:N154)</f>
        <v>4715</v>
      </c>
      <c r="V154" s="42">
        <f>SUM(O154:T154)</f>
        <v>2126</v>
      </c>
      <c r="W154" s="43">
        <f>+T154/H154-1</f>
        <v>1.1769911504424777</v>
      </c>
      <c r="X154" s="43">
        <f>SUM(O154:T154)/SUM(C154:H154)-1</f>
        <v>1.102868447082097</v>
      </c>
    </row>
    <row r="155" spans="1:24" ht="12.75">
      <c r="A155" s="104"/>
      <c r="B155" s="41" t="s">
        <v>83</v>
      </c>
      <c r="C155" s="58">
        <v>1</v>
      </c>
      <c r="D155" s="58">
        <v>1</v>
      </c>
      <c r="E155" s="58">
        <v>1</v>
      </c>
      <c r="F155" s="58">
        <v>1</v>
      </c>
      <c r="G155" s="58">
        <v>0</v>
      </c>
      <c r="H155" s="58">
        <v>0</v>
      </c>
      <c r="I155" s="58">
        <v>3</v>
      </c>
      <c r="J155" s="58">
        <v>3</v>
      </c>
      <c r="K155" s="58">
        <v>2</v>
      </c>
      <c r="L155" s="58">
        <v>2</v>
      </c>
      <c r="M155" s="58">
        <v>0</v>
      </c>
      <c r="N155" s="58">
        <v>66</v>
      </c>
      <c r="O155" s="58">
        <v>0</v>
      </c>
      <c r="P155" s="58">
        <v>7</v>
      </c>
      <c r="Q155" s="58">
        <v>1</v>
      </c>
      <c r="R155" s="58">
        <v>0</v>
      </c>
      <c r="S155" s="58">
        <v>1</v>
      </c>
      <c r="T155" s="58">
        <v>3</v>
      </c>
      <c r="U155" s="42">
        <f>SUM(C155:N155)</f>
        <v>80</v>
      </c>
      <c r="V155" s="42">
        <f>SUM(O155:T155)</f>
        <v>12</v>
      </c>
      <c r="W155" s="43"/>
      <c r="X155" s="43">
        <f>SUM(O155:T155)/SUM(C155:H155)-1</f>
        <v>2</v>
      </c>
    </row>
    <row r="156" spans="1:24" ht="12.75">
      <c r="A156" s="104"/>
      <c r="B156" s="41" t="s">
        <v>84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1</v>
      </c>
      <c r="K156" s="58">
        <v>0</v>
      </c>
      <c r="L156" s="58">
        <v>0</v>
      </c>
      <c r="M156" s="58">
        <v>0</v>
      </c>
      <c r="N156" s="58">
        <v>20</v>
      </c>
      <c r="O156" s="58">
        <v>0</v>
      </c>
      <c r="P156" s="58">
        <v>0</v>
      </c>
      <c r="Q156" s="58">
        <v>0</v>
      </c>
      <c r="R156" s="58">
        <v>0</v>
      </c>
      <c r="S156" s="58">
        <v>1</v>
      </c>
      <c r="T156" s="58">
        <v>0</v>
      </c>
      <c r="U156" s="42">
        <f>SUM(C156:N156)</f>
        <v>21</v>
      </c>
      <c r="V156" s="42">
        <f>SUM(O156:T156)</f>
        <v>1</v>
      </c>
      <c r="W156" s="43"/>
      <c r="X156" s="43"/>
    </row>
    <row r="157" spans="1:24" ht="12.75">
      <c r="A157" s="104"/>
      <c r="B157" s="41" t="s">
        <v>85</v>
      </c>
      <c r="C157" s="58">
        <v>22</v>
      </c>
      <c r="D157" s="58">
        <v>16</v>
      </c>
      <c r="E157" s="58">
        <v>26</v>
      </c>
      <c r="F157" s="58">
        <v>25</v>
      </c>
      <c r="G157" s="58">
        <v>24</v>
      </c>
      <c r="H157" s="58">
        <v>52</v>
      </c>
      <c r="I157" s="58">
        <v>97</v>
      </c>
      <c r="J157" s="58">
        <v>97</v>
      </c>
      <c r="K157" s="58">
        <v>46</v>
      </c>
      <c r="L157" s="58">
        <v>66</v>
      </c>
      <c r="M157" s="58">
        <v>91</v>
      </c>
      <c r="N157" s="58">
        <v>937</v>
      </c>
      <c r="O157" s="58">
        <v>76</v>
      </c>
      <c r="P157" s="58">
        <v>46</v>
      </c>
      <c r="Q157" s="58">
        <v>21</v>
      </c>
      <c r="R157" s="58">
        <v>15</v>
      </c>
      <c r="S157" s="58">
        <v>32</v>
      </c>
      <c r="T157" s="58">
        <v>46</v>
      </c>
      <c r="U157" s="42">
        <f>SUM(C157:N157)</f>
        <v>1499</v>
      </c>
      <c r="V157" s="42">
        <f>SUM(O157:T157)</f>
        <v>236</v>
      </c>
      <c r="W157" s="43">
        <f>+T157/H157-1</f>
        <v>-0.11538461538461542</v>
      </c>
      <c r="X157" s="43">
        <f>SUM(O157:T157)/SUM(C157:H157)-1</f>
        <v>0.4303030303030304</v>
      </c>
    </row>
    <row r="158" spans="1:24" ht="12.75">
      <c r="A158" s="104"/>
      <c r="B158" s="41" t="s">
        <v>86</v>
      </c>
      <c r="C158" s="58">
        <v>9</v>
      </c>
      <c r="D158" s="58">
        <v>7</v>
      </c>
      <c r="E158" s="58">
        <v>8</v>
      </c>
      <c r="F158" s="58">
        <v>8</v>
      </c>
      <c r="G158" s="58">
        <v>11</v>
      </c>
      <c r="H158" s="58">
        <v>15</v>
      </c>
      <c r="I158" s="58">
        <v>32</v>
      </c>
      <c r="J158" s="58">
        <v>40</v>
      </c>
      <c r="K158" s="58">
        <v>14</v>
      </c>
      <c r="L158" s="58">
        <v>37</v>
      </c>
      <c r="M158" s="58">
        <v>43</v>
      </c>
      <c r="N158" s="58">
        <v>440</v>
      </c>
      <c r="O158" s="58">
        <v>21</v>
      </c>
      <c r="P158" s="58">
        <v>25</v>
      </c>
      <c r="Q158" s="58">
        <v>5</v>
      </c>
      <c r="R158" s="58">
        <v>7</v>
      </c>
      <c r="S158" s="58">
        <v>11</v>
      </c>
      <c r="T158" s="58">
        <v>11</v>
      </c>
      <c r="U158" s="42">
        <f>SUM(C158:N158)</f>
        <v>664</v>
      </c>
      <c r="V158" s="42">
        <f>SUM(O158:T158)</f>
        <v>80</v>
      </c>
      <c r="W158" s="43">
        <f>+T158/H158-1</f>
        <v>-0.2666666666666667</v>
      </c>
      <c r="X158" s="43">
        <f>SUM(O158:T158)/SUM(C158:H158)-1</f>
        <v>0.3793103448275863</v>
      </c>
    </row>
    <row r="159" spans="1:24" ht="12.75">
      <c r="A159" s="104"/>
      <c r="B159" s="45" t="s">
        <v>87</v>
      </c>
      <c r="C159" s="46">
        <f>1-(C157+C155)/C154</f>
        <v>0.8114754098360656</v>
      </c>
      <c r="D159" s="46">
        <f aca="true" t="shared" si="38" ref="D159:T159">1-(D157+D155)/D154</f>
        <v>0.8785714285714286</v>
      </c>
      <c r="E159" s="46">
        <f t="shared" si="38"/>
        <v>0.73</v>
      </c>
      <c r="F159" s="46">
        <f t="shared" si="38"/>
        <v>0.8755980861244019</v>
      </c>
      <c r="G159" s="46">
        <f t="shared" si="38"/>
        <v>0.8878504672897196</v>
      </c>
      <c r="H159" s="46">
        <f t="shared" si="38"/>
        <v>0.7699115044247787</v>
      </c>
      <c r="I159" s="46">
        <f t="shared" si="38"/>
        <v>0.6491228070175439</v>
      </c>
      <c r="J159" s="46">
        <f t="shared" si="38"/>
        <v>0.6575342465753424</v>
      </c>
      <c r="K159" s="46">
        <f t="shared" si="38"/>
        <v>0.8208955223880597</v>
      </c>
      <c r="L159" s="46">
        <f t="shared" si="38"/>
        <v>0.7914110429447853</v>
      </c>
      <c r="M159" s="46">
        <f t="shared" si="38"/>
        <v>0.6966666666666667</v>
      </c>
      <c r="N159" s="46">
        <f t="shared" si="38"/>
        <v>0.5508284818629646</v>
      </c>
      <c r="O159" s="46">
        <f t="shared" si="38"/>
        <v>0.7951482479784366</v>
      </c>
      <c r="P159" s="46">
        <f t="shared" si="38"/>
        <v>0.8191126279863481</v>
      </c>
      <c r="Q159" s="46">
        <f t="shared" si="38"/>
        <v>0.9308176100628931</v>
      </c>
      <c r="R159" s="46">
        <f t="shared" si="38"/>
        <v>0.9498327759197325</v>
      </c>
      <c r="S159" s="46">
        <f t="shared" si="38"/>
        <v>0.9065155807365439</v>
      </c>
      <c r="T159" s="46">
        <f t="shared" si="38"/>
        <v>0.9004065040650406</v>
      </c>
      <c r="U159" s="47">
        <f>1-(U157+U155)/U154</f>
        <v>0.6651113467656415</v>
      </c>
      <c r="V159" s="47">
        <f>1-(V157+V155)/V154</f>
        <v>0.8833490122295391</v>
      </c>
      <c r="W159" s="48"/>
      <c r="X159" s="48"/>
    </row>
    <row r="160" spans="1:24" ht="12.75">
      <c r="A160" s="104"/>
      <c r="B160" s="49" t="s">
        <v>88</v>
      </c>
      <c r="C160" s="50">
        <f>1-(C157-C156+C155-C158)/C154</f>
        <v>0.8852459016393442</v>
      </c>
      <c r="D160" s="50">
        <f aca="true" t="shared" si="39" ref="D160:V160">1-(D157-D156+D155-D158)/D154</f>
        <v>0.9285714285714286</v>
      </c>
      <c r="E160" s="50">
        <f t="shared" si="39"/>
        <v>0.81</v>
      </c>
      <c r="F160" s="50">
        <f t="shared" si="39"/>
        <v>0.9138755980861244</v>
      </c>
      <c r="G160" s="50">
        <f t="shared" si="39"/>
        <v>0.9392523364485982</v>
      </c>
      <c r="H160" s="50">
        <f t="shared" si="39"/>
        <v>0.8362831858407079</v>
      </c>
      <c r="I160" s="50">
        <f t="shared" si="39"/>
        <v>0.7614035087719299</v>
      </c>
      <c r="J160" s="50">
        <f t="shared" si="39"/>
        <v>0.797945205479452</v>
      </c>
      <c r="K160" s="50">
        <f t="shared" si="39"/>
        <v>0.8731343283582089</v>
      </c>
      <c r="L160" s="50">
        <f t="shared" si="39"/>
        <v>0.9049079754601227</v>
      </c>
      <c r="M160" s="50">
        <f t="shared" si="39"/>
        <v>0.84</v>
      </c>
      <c r="N160" s="50">
        <f t="shared" si="39"/>
        <v>0.7568293775190327</v>
      </c>
      <c r="O160" s="50">
        <f t="shared" si="39"/>
        <v>0.8517520215633423</v>
      </c>
      <c r="P160" s="50">
        <f t="shared" si="39"/>
        <v>0.9044368600682594</v>
      </c>
      <c r="Q160" s="50">
        <f t="shared" si="39"/>
        <v>0.9465408805031447</v>
      </c>
      <c r="R160" s="50">
        <f t="shared" si="39"/>
        <v>0.9732441471571907</v>
      </c>
      <c r="S160" s="50">
        <f t="shared" si="39"/>
        <v>0.9405099150141643</v>
      </c>
      <c r="T160" s="50">
        <f t="shared" si="39"/>
        <v>0.9227642276422764</v>
      </c>
      <c r="U160" s="51">
        <f t="shared" si="39"/>
        <v>0.8103923647932132</v>
      </c>
      <c r="V160" s="51">
        <f>1-(V157-V156+V155-V158)/V154</f>
        <v>0.9214487300094073</v>
      </c>
      <c r="W160" s="48"/>
      <c r="X160" s="48"/>
    </row>
    <row r="161" spans="1:24" ht="12.75">
      <c r="A161" s="104" t="s">
        <v>53</v>
      </c>
      <c r="B161" s="41" t="s">
        <v>82</v>
      </c>
      <c r="C161" s="58">
        <v>80</v>
      </c>
      <c r="D161" s="58">
        <v>72</v>
      </c>
      <c r="E161" s="58">
        <v>72</v>
      </c>
      <c r="F161" s="58">
        <v>85</v>
      </c>
      <c r="G161" s="58">
        <v>102</v>
      </c>
      <c r="H161" s="58">
        <v>98</v>
      </c>
      <c r="I161" s="58">
        <v>103</v>
      </c>
      <c r="J161" s="58">
        <v>104</v>
      </c>
      <c r="K161" s="58">
        <v>107</v>
      </c>
      <c r="L161" s="58">
        <v>111</v>
      </c>
      <c r="M161" s="58">
        <v>103</v>
      </c>
      <c r="N161" s="58">
        <v>0</v>
      </c>
      <c r="O161" s="58">
        <v>138</v>
      </c>
      <c r="P161" s="58">
        <v>127</v>
      </c>
      <c r="Q161" s="58">
        <v>149</v>
      </c>
      <c r="R161" s="58">
        <v>146</v>
      </c>
      <c r="S161" s="58">
        <v>58</v>
      </c>
      <c r="T161" s="58">
        <v>133</v>
      </c>
      <c r="U161" s="42">
        <f>SUM(C161:N161)</f>
        <v>1037</v>
      </c>
      <c r="V161" s="42">
        <f>SUM(O161:T161)</f>
        <v>751</v>
      </c>
      <c r="W161" s="43">
        <f>+T161/H161-1</f>
        <v>0.3571428571428572</v>
      </c>
      <c r="X161" s="43">
        <f>SUM(O161:T161)/SUM(C161:H161)-1</f>
        <v>0.4754420432220039</v>
      </c>
    </row>
    <row r="162" spans="1:24" ht="12.75">
      <c r="A162" s="104"/>
      <c r="B162" s="41" t="s">
        <v>83</v>
      </c>
      <c r="C162" s="58">
        <v>1</v>
      </c>
      <c r="D162" s="58">
        <v>1</v>
      </c>
      <c r="E162" s="58">
        <v>0</v>
      </c>
      <c r="F162" s="58">
        <v>0</v>
      </c>
      <c r="G162" s="58">
        <v>2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1</v>
      </c>
      <c r="R162" s="58">
        <v>0</v>
      </c>
      <c r="S162" s="58">
        <v>0</v>
      </c>
      <c r="T162" s="58">
        <v>0</v>
      </c>
      <c r="U162" s="42">
        <f>SUM(C162:N162)</f>
        <v>4</v>
      </c>
      <c r="V162" s="42">
        <f>SUM(O162:T162)</f>
        <v>1</v>
      </c>
      <c r="W162" s="43"/>
      <c r="X162" s="43">
        <f>SUM(O162:T162)/SUM(C162:H162)-1</f>
        <v>-0.75</v>
      </c>
    </row>
    <row r="163" spans="1:24" ht="12.75">
      <c r="A163" s="104"/>
      <c r="B163" s="41" t="s">
        <v>84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42">
        <f>SUM(C163:N163)</f>
        <v>0</v>
      </c>
      <c r="V163" s="42">
        <f>SUM(O163:T163)</f>
        <v>0</v>
      </c>
      <c r="W163" s="43"/>
      <c r="X163" s="43"/>
    </row>
    <row r="164" spans="1:24" ht="12.75">
      <c r="A164" s="104"/>
      <c r="B164" s="41" t="s">
        <v>85</v>
      </c>
      <c r="C164" s="58">
        <v>12</v>
      </c>
      <c r="D164" s="58">
        <v>17</v>
      </c>
      <c r="E164" s="58">
        <v>11</v>
      </c>
      <c r="F164" s="58">
        <v>18</v>
      </c>
      <c r="G164" s="58">
        <v>22</v>
      </c>
      <c r="H164" s="58">
        <v>19</v>
      </c>
      <c r="I164" s="58">
        <v>12</v>
      </c>
      <c r="J164" s="58">
        <v>17</v>
      </c>
      <c r="K164" s="58">
        <v>11</v>
      </c>
      <c r="L164" s="58">
        <v>25</v>
      </c>
      <c r="M164" s="58">
        <v>18</v>
      </c>
      <c r="N164" s="58">
        <v>0</v>
      </c>
      <c r="O164" s="58">
        <v>21</v>
      </c>
      <c r="P164" s="58">
        <v>27</v>
      </c>
      <c r="Q164" s="58">
        <v>31</v>
      </c>
      <c r="R164" s="58">
        <v>25</v>
      </c>
      <c r="S164" s="58">
        <v>12</v>
      </c>
      <c r="T164" s="58">
        <v>7</v>
      </c>
      <c r="U164" s="42">
        <f>SUM(C164:N164)</f>
        <v>182</v>
      </c>
      <c r="V164" s="42">
        <f>SUM(O164:T164)</f>
        <v>123</v>
      </c>
      <c r="W164" s="43">
        <f>+T164/H164-1</f>
        <v>-0.631578947368421</v>
      </c>
      <c r="X164" s="43">
        <f>SUM(O164:T164)/SUM(C164:H164)-1</f>
        <v>0.24242424242424243</v>
      </c>
    </row>
    <row r="165" spans="1:24" ht="12.75">
      <c r="A165" s="104"/>
      <c r="B165" s="41" t="s">
        <v>86</v>
      </c>
      <c r="C165" s="58">
        <v>5</v>
      </c>
      <c r="D165" s="58">
        <v>13</v>
      </c>
      <c r="E165" s="58">
        <v>6</v>
      </c>
      <c r="F165" s="58">
        <v>14</v>
      </c>
      <c r="G165" s="58">
        <v>18</v>
      </c>
      <c r="H165" s="58">
        <v>14</v>
      </c>
      <c r="I165" s="58">
        <v>0</v>
      </c>
      <c r="J165" s="58">
        <v>13</v>
      </c>
      <c r="K165" s="58">
        <v>5</v>
      </c>
      <c r="L165" s="58">
        <v>18</v>
      </c>
      <c r="M165" s="58">
        <v>12</v>
      </c>
      <c r="N165" s="58">
        <v>0</v>
      </c>
      <c r="O165" s="58">
        <v>12</v>
      </c>
      <c r="P165" s="58">
        <v>20</v>
      </c>
      <c r="Q165" s="58">
        <v>23</v>
      </c>
      <c r="R165" s="58">
        <v>11</v>
      </c>
      <c r="S165" s="58">
        <v>7</v>
      </c>
      <c r="T165" s="58">
        <v>2</v>
      </c>
      <c r="U165" s="42">
        <f>SUM(C165:N165)</f>
        <v>118</v>
      </c>
      <c r="V165" s="42">
        <f>SUM(O165:T165)</f>
        <v>75</v>
      </c>
      <c r="W165" s="43">
        <f>+T165/H165-1</f>
        <v>-0.8571428571428572</v>
      </c>
      <c r="X165" s="43">
        <f>SUM(O165:T165)/SUM(C165:H165)-1</f>
        <v>0.0714285714285714</v>
      </c>
    </row>
    <row r="166" spans="1:24" ht="12.75">
      <c r="A166" s="104"/>
      <c r="B166" s="45" t="s">
        <v>87</v>
      </c>
      <c r="C166" s="46">
        <f>1-(C164+C162)/C161</f>
        <v>0.8375</v>
      </c>
      <c r="D166" s="46">
        <f aca="true" t="shared" si="40" ref="D166:T166">1-(D164+D162)/D161</f>
        <v>0.75</v>
      </c>
      <c r="E166" s="46">
        <f t="shared" si="40"/>
        <v>0.8472222222222222</v>
      </c>
      <c r="F166" s="46">
        <f t="shared" si="40"/>
        <v>0.788235294117647</v>
      </c>
      <c r="G166" s="46">
        <f t="shared" si="40"/>
        <v>0.7647058823529411</v>
      </c>
      <c r="H166" s="46">
        <f t="shared" si="40"/>
        <v>0.8061224489795918</v>
      </c>
      <c r="I166" s="46">
        <f t="shared" si="40"/>
        <v>0.883495145631068</v>
      </c>
      <c r="J166" s="46">
        <f t="shared" si="40"/>
        <v>0.8365384615384616</v>
      </c>
      <c r="K166" s="46">
        <f t="shared" si="40"/>
        <v>0.897196261682243</v>
      </c>
      <c r="L166" s="46">
        <f t="shared" si="40"/>
        <v>0.7747747747747747</v>
      </c>
      <c r="M166" s="46">
        <f t="shared" si="40"/>
        <v>0.8252427184466019</v>
      </c>
      <c r="N166" s="46"/>
      <c r="O166" s="46">
        <f t="shared" si="40"/>
        <v>0.8478260869565217</v>
      </c>
      <c r="P166" s="46">
        <f t="shared" si="40"/>
        <v>0.7874015748031495</v>
      </c>
      <c r="Q166" s="46">
        <f t="shared" si="40"/>
        <v>0.785234899328859</v>
      </c>
      <c r="R166" s="46">
        <f t="shared" si="40"/>
        <v>0.8287671232876712</v>
      </c>
      <c r="S166" s="46">
        <f t="shared" si="40"/>
        <v>0.7931034482758621</v>
      </c>
      <c r="T166" s="46">
        <f t="shared" si="40"/>
        <v>0.9473684210526316</v>
      </c>
      <c r="U166" s="47">
        <f>1-(U164+U162)/U161</f>
        <v>0.8206364513018323</v>
      </c>
      <c r="V166" s="47">
        <f>1-(V164+V162)/V161</f>
        <v>0.8348868175765646</v>
      </c>
      <c r="W166" s="48"/>
      <c r="X166" s="48"/>
    </row>
    <row r="167" spans="1:24" ht="12.75">
      <c r="A167" s="104"/>
      <c r="B167" s="49" t="s">
        <v>88</v>
      </c>
      <c r="C167" s="50">
        <f>1-(C164-C163+C162-C165)/C161</f>
        <v>0.9</v>
      </c>
      <c r="D167" s="50">
        <f aca="true" t="shared" si="41" ref="D167:V167">1-(D164-D163+D162-D165)/D161</f>
        <v>0.9305555555555556</v>
      </c>
      <c r="E167" s="50">
        <f t="shared" si="41"/>
        <v>0.9305555555555556</v>
      </c>
      <c r="F167" s="50">
        <f t="shared" si="41"/>
        <v>0.9529411764705882</v>
      </c>
      <c r="G167" s="50">
        <f t="shared" si="41"/>
        <v>0.9411764705882353</v>
      </c>
      <c r="H167" s="50">
        <f t="shared" si="41"/>
        <v>0.9489795918367347</v>
      </c>
      <c r="I167" s="50">
        <f t="shared" si="41"/>
        <v>0.883495145631068</v>
      </c>
      <c r="J167" s="50">
        <f t="shared" si="41"/>
        <v>0.9615384615384616</v>
      </c>
      <c r="K167" s="50">
        <f t="shared" si="41"/>
        <v>0.9439252336448598</v>
      </c>
      <c r="L167" s="50">
        <f t="shared" si="41"/>
        <v>0.9369369369369369</v>
      </c>
      <c r="M167" s="50">
        <f t="shared" si="41"/>
        <v>0.941747572815534</v>
      </c>
      <c r="N167" s="50"/>
      <c r="O167" s="50">
        <f t="shared" si="41"/>
        <v>0.9347826086956522</v>
      </c>
      <c r="P167" s="50">
        <f t="shared" si="41"/>
        <v>0.9448818897637795</v>
      </c>
      <c r="Q167" s="50">
        <f t="shared" si="41"/>
        <v>0.9395973154362416</v>
      </c>
      <c r="R167" s="50">
        <f t="shared" si="41"/>
        <v>0.904109589041096</v>
      </c>
      <c r="S167" s="50">
        <f t="shared" si="41"/>
        <v>0.9137931034482758</v>
      </c>
      <c r="T167" s="50">
        <f t="shared" si="41"/>
        <v>0.9624060150375939</v>
      </c>
      <c r="U167" s="51">
        <f t="shared" si="41"/>
        <v>0.9344262295081968</v>
      </c>
      <c r="V167" s="51">
        <f>1-(V164-V163+V162-V165)/V161</f>
        <v>0.9347536617842876</v>
      </c>
      <c r="W167" s="48"/>
      <c r="X167" s="48"/>
    </row>
    <row r="168" spans="1:24" ht="12.75">
      <c r="A168" s="104" t="s">
        <v>32</v>
      </c>
      <c r="B168" s="41" t="s">
        <v>82</v>
      </c>
      <c r="C168" s="58">
        <v>14</v>
      </c>
      <c r="D168" s="58">
        <v>12</v>
      </c>
      <c r="E168" s="58">
        <v>13</v>
      </c>
      <c r="F168" s="58">
        <v>13</v>
      </c>
      <c r="G168" s="58">
        <v>13</v>
      </c>
      <c r="H168" s="58">
        <v>13</v>
      </c>
      <c r="I168" s="58">
        <v>13</v>
      </c>
      <c r="J168" s="58">
        <v>14</v>
      </c>
      <c r="K168" s="58">
        <v>12</v>
      </c>
      <c r="L168" s="58">
        <v>0</v>
      </c>
      <c r="M168" s="58">
        <v>13</v>
      </c>
      <c r="N168" s="58">
        <v>13</v>
      </c>
      <c r="O168" s="58">
        <v>13</v>
      </c>
      <c r="P168" s="58">
        <v>13</v>
      </c>
      <c r="Q168" s="58">
        <v>13</v>
      </c>
      <c r="R168" s="58">
        <v>13</v>
      </c>
      <c r="S168" s="58">
        <v>13</v>
      </c>
      <c r="T168" s="58">
        <v>13</v>
      </c>
      <c r="U168" s="42">
        <f>SUM(C168:N168)</f>
        <v>143</v>
      </c>
      <c r="V168" s="42">
        <f>SUM(O168:T168)</f>
        <v>78</v>
      </c>
      <c r="W168" s="43">
        <f>+T168/H168-1</f>
        <v>0</v>
      </c>
      <c r="X168" s="43">
        <f>SUM(O168:T168)/SUM(C168:H168)-1</f>
        <v>0</v>
      </c>
    </row>
    <row r="169" spans="1:24" ht="12.75">
      <c r="A169" s="104"/>
      <c r="B169" s="41" t="s">
        <v>83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1</v>
      </c>
      <c r="R169" s="58">
        <v>0</v>
      </c>
      <c r="S169" s="58">
        <v>0</v>
      </c>
      <c r="T169" s="58">
        <v>0</v>
      </c>
      <c r="U169" s="42">
        <f>SUM(C169:N169)</f>
        <v>0</v>
      </c>
      <c r="V169" s="42">
        <f>SUM(O169:T169)</f>
        <v>1</v>
      </c>
      <c r="W169" s="43"/>
      <c r="X169" s="43"/>
    </row>
    <row r="170" spans="1:24" ht="12.75">
      <c r="A170" s="104"/>
      <c r="B170" s="41" t="s">
        <v>84</v>
      </c>
      <c r="C170" s="58">
        <v>0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42">
        <f>SUM(C170:N170)</f>
        <v>0</v>
      </c>
      <c r="V170" s="42">
        <f>SUM(O170:T170)</f>
        <v>0</v>
      </c>
      <c r="W170" s="43"/>
      <c r="X170" s="43"/>
    </row>
    <row r="171" spans="1:24" ht="12.75">
      <c r="A171" s="104"/>
      <c r="B171" s="41" t="s">
        <v>85</v>
      </c>
      <c r="C171" s="58">
        <v>4</v>
      </c>
      <c r="D171" s="58">
        <v>1</v>
      </c>
      <c r="E171" s="58">
        <v>3</v>
      </c>
      <c r="F171" s="58">
        <v>2</v>
      </c>
      <c r="G171" s="58">
        <v>4</v>
      </c>
      <c r="H171" s="58">
        <v>7</v>
      </c>
      <c r="I171" s="58">
        <v>1</v>
      </c>
      <c r="J171" s="58">
        <v>7</v>
      </c>
      <c r="K171" s="58">
        <v>0</v>
      </c>
      <c r="L171" s="58">
        <v>0</v>
      </c>
      <c r="M171" s="58">
        <v>4</v>
      </c>
      <c r="N171" s="58">
        <v>5</v>
      </c>
      <c r="O171" s="58">
        <v>5</v>
      </c>
      <c r="P171" s="58">
        <v>3</v>
      </c>
      <c r="Q171" s="58">
        <v>6</v>
      </c>
      <c r="R171" s="58">
        <v>1</v>
      </c>
      <c r="S171" s="58">
        <v>5</v>
      </c>
      <c r="T171" s="58">
        <v>6</v>
      </c>
      <c r="U171" s="42">
        <f>SUM(C171:N171)</f>
        <v>38</v>
      </c>
      <c r="V171" s="42">
        <f>SUM(O171:T171)</f>
        <v>26</v>
      </c>
      <c r="W171" s="43">
        <f>+T171/H171-1</f>
        <v>-0.1428571428571429</v>
      </c>
      <c r="X171" s="43">
        <f>SUM(O171:T171)/SUM(C171:H171)-1</f>
        <v>0.23809523809523814</v>
      </c>
    </row>
    <row r="172" spans="1:24" ht="12.75">
      <c r="A172" s="104"/>
      <c r="B172" s="41" t="s">
        <v>86</v>
      </c>
      <c r="C172" s="58">
        <v>0</v>
      </c>
      <c r="D172" s="58">
        <v>1</v>
      </c>
      <c r="E172" s="58">
        <v>0</v>
      </c>
      <c r="F172" s="58">
        <v>0</v>
      </c>
      <c r="G172" s="58">
        <v>3</v>
      </c>
      <c r="H172" s="58">
        <v>3</v>
      </c>
      <c r="I172" s="58">
        <v>0</v>
      </c>
      <c r="J172" s="58">
        <v>1</v>
      </c>
      <c r="K172" s="58">
        <v>0</v>
      </c>
      <c r="L172" s="58">
        <v>0</v>
      </c>
      <c r="M172" s="58">
        <v>1</v>
      </c>
      <c r="N172" s="58">
        <v>2</v>
      </c>
      <c r="O172" s="58">
        <v>1</v>
      </c>
      <c r="P172" s="58">
        <v>0</v>
      </c>
      <c r="Q172" s="58">
        <v>1</v>
      </c>
      <c r="R172" s="58">
        <v>0</v>
      </c>
      <c r="S172" s="58">
        <v>2</v>
      </c>
      <c r="T172" s="58">
        <v>5</v>
      </c>
      <c r="U172" s="42">
        <f>SUM(C172:N172)</f>
        <v>11</v>
      </c>
      <c r="V172" s="42">
        <f>SUM(O172:T172)</f>
        <v>9</v>
      </c>
      <c r="W172" s="43">
        <f>+T172/H172-1</f>
        <v>0.6666666666666667</v>
      </c>
      <c r="X172" s="43">
        <f>SUM(O172:T172)/SUM(C172:H172)-1</f>
        <v>0.2857142857142858</v>
      </c>
    </row>
    <row r="173" spans="1:24" ht="12.75">
      <c r="A173" s="104"/>
      <c r="B173" s="45" t="s">
        <v>87</v>
      </c>
      <c r="C173" s="46">
        <f>1-(C171+C169)/C168</f>
        <v>0.7142857142857143</v>
      </c>
      <c r="D173" s="46">
        <f aca="true" t="shared" si="42" ref="D173:T173">1-(D171+D169)/D168</f>
        <v>0.9166666666666666</v>
      </c>
      <c r="E173" s="46">
        <f t="shared" si="42"/>
        <v>0.7692307692307692</v>
      </c>
      <c r="F173" s="46">
        <f t="shared" si="42"/>
        <v>0.8461538461538461</v>
      </c>
      <c r="G173" s="46">
        <f t="shared" si="42"/>
        <v>0.6923076923076923</v>
      </c>
      <c r="H173" s="46">
        <f t="shared" si="42"/>
        <v>0.46153846153846156</v>
      </c>
      <c r="I173" s="46">
        <f t="shared" si="42"/>
        <v>0.9230769230769231</v>
      </c>
      <c r="J173" s="46">
        <f t="shared" si="42"/>
        <v>0.5</v>
      </c>
      <c r="K173" s="46">
        <f t="shared" si="42"/>
        <v>1</v>
      </c>
      <c r="L173" s="46"/>
      <c r="M173" s="46">
        <f t="shared" si="42"/>
        <v>0.6923076923076923</v>
      </c>
      <c r="N173" s="46">
        <f t="shared" si="42"/>
        <v>0.6153846153846154</v>
      </c>
      <c r="O173" s="46">
        <f t="shared" si="42"/>
        <v>0.6153846153846154</v>
      </c>
      <c r="P173" s="46">
        <f t="shared" si="42"/>
        <v>0.7692307692307692</v>
      </c>
      <c r="Q173" s="46">
        <f t="shared" si="42"/>
        <v>0.46153846153846156</v>
      </c>
      <c r="R173" s="46">
        <f t="shared" si="42"/>
        <v>0.9230769230769231</v>
      </c>
      <c r="S173" s="46">
        <f t="shared" si="42"/>
        <v>0.6153846153846154</v>
      </c>
      <c r="T173" s="46">
        <f t="shared" si="42"/>
        <v>0.5384615384615384</v>
      </c>
      <c r="U173" s="47">
        <f>1-(U171+U169)/U168</f>
        <v>0.7342657342657343</v>
      </c>
      <c r="V173" s="47">
        <f>1-(V171+V169)/V168</f>
        <v>0.6538461538461539</v>
      </c>
      <c r="W173" s="48"/>
      <c r="X173" s="48"/>
    </row>
    <row r="174" spans="1:24" ht="12.75">
      <c r="A174" s="104"/>
      <c r="B174" s="49" t="s">
        <v>88</v>
      </c>
      <c r="C174" s="50">
        <f>1-(C171-C170+C169-C172)/C168</f>
        <v>0.7142857142857143</v>
      </c>
      <c r="D174" s="50">
        <f aca="true" t="shared" si="43" ref="D174:V174">1-(D171-D170+D169-D172)/D168</f>
        <v>1</v>
      </c>
      <c r="E174" s="50">
        <f t="shared" si="43"/>
        <v>0.7692307692307692</v>
      </c>
      <c r="F174" s="50">
        <f t="shared" si="43"/>
        <v>0.8461538461538461</v>
      </c>
      <c r="G174" s="50">
        <f t="shared" si="43"/>
        <v>0.9230769230769231</v>
      </c>
      <c r="H174" s="50">
        <f t="shared" si="43"/>
        <v>0.6923076923076923</v>
      </c>
      <c r="I174" s="50">
        <f t="shared" si="43"/>
        <v>0.9230769230769231</v>
      </c>
      <c r="J174" s="50">
        <f t="shared" si="43"/>
        <v>0.5714285714285714</v>
      </c>
      <c r="K174" s="50">
        <f t="shared" si="43"/>
        <v>1</v>
      </c>
      <c r="L174" s="50"/>
      <c r="M174" s="50">
        <f t="shared" si="43"/>
        <v>0.7692307692307692</v>
      </c>
      <c r="N174" s="50">
        <f t="shared" si="43"/>
        <v>0.7692307692307692</v>
      </c>
      <c r="O174" s="50">
        <f t="shared" si="43"/>
        <v>0.6923076923076923</v>
      </c>
      <c r="P174" s="50">
        <f t="shared" si="43"/>
        <v>0.7692307692307692</v>
      </c>
      <c r="Q174" s="50">
        <f t="shared" si="43"/>
        <v>0.5384615384615384</v>
      </c>
      <c r="R174" s="50">
        <f t="shared" si="43"/>
        <v>0.9230769230769231</v>
      </c>
      <c r="S174" s="50">
        <f t="shared" si="43"/>
        <v>0.7692307692307692</v>
      </c>
      <c r="T174" s="50">
        <f t="shared" si="43"/>
        <v>0.9230769230769231</v>
      </c>
      <c r="U174" s="51">
        <f t="shared" si="43"/>
        <v>0.8111888111888113</v>
      </c>
      <c r="V174" s="51">
        <f>1-(V171-V170+V169-V172)/V168</f>
        <v>0.7692307692307692</v>
      </c>
      <c r="W174" s="48"/>
      <c r="X174" s="48"/>
    </row>
    <row r="175" spans="1:24" ht="12.75">
      <c r="A175" s="104" t="s">
        <v>56</v>
      </c>
      <c r="B175" s="41" t="s">
        <v>82</v>
      </c>
      <c r="C175" s="58">
        <v>39</v>
      </c>
      <c r="D175" s="58">
        <v>36</v>
      </c>
      <c r="E175" s="58">
        <v>0</v>
      </c>
      <c r="F175" s="58">
        <v>32</v>
      </c>
      <c r="G175" s="58">
        <v>47</v>
      </c>
      <c r="H175" s="58">
        <v>30</v>
      </c>
      <c r="I175" s="58">
        <v>62</v>
      </c>
      <c r="J175" s="58">
        <v>62</v>
      </c>
      <c r="K175" s="58">
        <v>30</v>
      </c>
      <c r="L175" s="58">
        <v>14</v>
      </c>
      <c r="M175" s="58">
        <v>60</v>
      </c>
      <c r="N175" s="58">
        <v>62</v>
      </c>
      <c r="O175" s="58">
        <v>62</v>
      </c>
      <c r="P175" s="58">
        <v>58</v>
      </c>
      <c r="Q175" s="58">
        <v>62</v>
      </c>
      <c r="R175" s="58">
        <v>30</v>
      </c>
      <c r="S175" s="58">
        <v>31</v>
      </c>
      <c r="T175" s="58">
        <v>60</v>
      </c>
      <c r="U175" s="42">
        <f>SUM(C175:N175)</f>
        <v>474</v>
      </c>
      <c r="V175" s="42">
        <f>SUM(O175:T175)</f>
        <v>303</v>
      </c>
      <c r="W175" s="43">
        <f>+T175/H175-1</f>
        <v>1</v>
      </c>
      <c r="X175" s="43">
        <f>SUM(O175:T175)/SUM(C175:H175)-1</f>
        <v>0.6467391304347827</v>
      </c>
    </row>
    <row r="176" spans="1:24" ht="12.75">
      <c r="A176" s="104"/>
      <c r="B176" s="41" t="s">
        <v>83</v>
      </c>
      <c r="C176" s="58">
        <v>1</v>
      </c>
      <c r="D176" s="58">
        <v>0</v>
      </c>
      <c r="E176" s="58">
        <v>0</v>
      </c>
      <c r="F176" s="58">
        <v>1</v>
      </c>
      <c r="G176" s="58">
        <v>0</v>
      </c>
      <c r="H176" s="58">
        <v>0</v>
      </c>
      <c r="I176" s="58">
        <v>0</v>
      </c>
      <c r="J176" s="58">
        <v>1</v>
      </c>
      <c r="K176" s="58">
        <v>0</v>
      </c>
      <c r="L176" s="58">
        <v>0</v>
      </c>
      <c r="M176" s="58">
        <v>1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42">
        <f>SUM(C176:N176)</f>
        <v>4</v>
      </c>
      <c r="V176" s="42">
        <f>SUM(O176:T176)</f>
        <v>0</v>
      </c>
      <c r="W176" s="43"/>
      <c r="X176" s="43">
        <f>SUM(O176:T176)/SUM(C176:H176)-1</f>
        <v>-1</v>
      </c>
    </row>
    <row r="177" spans="1:24" ht="12.75">
      <c r="A177" s="104"/>
      <c r="B177" s="41" t="s">
        <v>84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1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42">
        <f>SUM(C177:N177)</f>
        <v>1</v>
      </c>
      <c r="V177" s="42">
        <f>SUM(O177:T177)</f>
        <v>0</v>
      </c>
      <c r="W177" s="43"/>
      <c r="X177" s="43"/>
    </row>
    <row r="178" spans="1:24" ht="12.75">
      <c r="A178" s="104"/>
      <c r="B178" s="41" t="s">
        <v>85</v>
      </c>
      <c r="C178" s="58">
        <v>1</v>
      </c>
      <c r="D178" s="58">
        <v>2</v>
      </c>
      <c r="E178" s="58">
        <v>0</v>
      </c>
      <c r="F178" s="58">
        <v>2</v>
      </c>
      <c r="G178" s="58">
        <v>4</v>
      </c>
      <c r="H178" s="58">
        <v>2</v>
      </c>
      <c r="I178" s="58">
        <v>1</v>
      </c>
      <c r="J178" s="58">
        <v>2</v>
      </c>
      <c r="K178" s="58">
        <v>1</v>
      </c>
      <c r="L178" s="58">
        <v>0</v>
      </c>
      <c r="M178" s="58">
        <v>3</v>
      </c>
      <c r="N178" s="58">
        <v>7</v>
      </c>
      <c r="O178" s="58">
        <v>5</v>
      </c>
      <c r="P178" s="58">
        <v>5</v>
      </c>
      <c r="Q178" s="58">
        <v>1</v>
      </c>
      <c r="R178" s="58">
        <v>3</v>
      </c>
      <c r="S178" s="58">
        <v>0</v>
      </c>
      <c r="T178" s="58">
        <v>3</v>
      </c>
      <c r="U178" s="42">
        <f>SUM(C178:N178)</f>
        <v>25</v>
      </c>
      <c r="V178" s="42">
        <f>SUM(O178:T178)</f>
        <v>17</v>
      </c>
      <c r="W178" s="43">
        <f>+T178/H178-1</f>
        <v>0.5</v>
      </c>
      <c r="X178" s="43">
        <f>SUM(O178:T178)/SUM(C178:H178)-1</f>
        <v>0.5454545454545454</v>
      </c>
    </row>
    <row r="179" spans="1:24" ht="12.75">
      <c r="A179" s="104"/>
      <c r="B179" s="41" t="s">
        <v>86</v>
      </c>
      <c r="C179" s="58">
        <v>0</v>
      </c>
      <c r="D179" s="58">
        <v>0</v>
      </c>
      <c r="E179" s="58">
        <v>0</v>
      </c>
      <c r="F179" s="58">
        <v>2</v>
      </c>
      <c r="G179" s="58">
        <v>3</v>
      </c>
      <c r="H179" s="58">
        <v>1</v>
      </c>
      <c r="I179" s="58">
        <v>0</v>
      </c>
      <c r="J179" s="58">
        <v>1</v>
      </c>
      <c r="K179" s="58">
        <v>0</v>
      </c>
      <c r="L179" s="58">
        <v>0</v>
      </c>
      <c r="M179" s="58">
        <v>0</v>
      </c>
      <c r="N179" s="58">
        <v>6</v>
      </c>
      <c r="O179" s="58">
        <v>3</v>
      </c>
      <c r="P179" s="58">
        <v>3</v>
      </c>
      <c r="Q179" s="58">
        <v>1</v>
      </c>
      <c r="R179" s="58">
        <v>2</v>
      </c>
      <c r="S179" s="58">
        <v>0</v>
      </c>
      <c r="T179" s="58">
        <v>0</v>
      </c>
      <c r="U179" s="42">
        <f>SUM(C179:N179)</f>
        <v>13</v>
      </c>
      <c r="V179" s="42">
        <f>SUM(O179:T179)</f>
        <v>9</v>
      </c>
      <c r="W179" s="43">
        <f>+T179/H179-1</f>
        <v>-1</v>
      </c>
      <c r="X179" s="43">
        <f>SUM(O179:T179)/SUM(C179:H179)-1</f>
        <v>0.5</v>
      </c>
    </row>
    <row r="180" spans="1:24" ht="12.75">
      <c r="A180" s="104"/>
      <c r="B180" s="45" t="s">
        <v>87</v>
      </c>
      <c r="C180" s="46">
        <f>1-(C178+C176)/C175</f>
        <v>0.9487179487179487</v>
      </c>
      <c r="D180" s="46">
        <f aca="true" t="shared" si="44" ref="D180:T180">1-(D178+D176)/D175</f>
        <v>0.9444444444444444</v>
      </c>
      <c r="E180" s="46" t="e">
        <f t="shared" si="44"/>
        <v>#DIV/0!</v>
      </c>
      <c r="F180" s="46">
        <f t="shared" si="44"/>
        <v>0.90625</v>
      </c>
      <c r="G180" s="46">
        <f t="shared" si="44"/>
        <v>0.9148936170212766</v>
      </c>
      <c r="H180" s="46">
        <f t="shared" si="44"/>
        <v>0.9333333333333333</v>
      </c>
      <c r="I180" s="46">
        <f t="shared" si="44"/>
        <v>0.9838709677419355</v>
      </c>
      <c r="J180" s="46">
        <f t="shared" si="44"/>
        <v>0.9516129032258065</v>
      </c>
      <c r="K180" s="46">
        <f t="shared" si="44"/>
        <v>0.9666666666666667</v>
      </c>
      <c r="L180" s="46">
        <f t="shared" si="44"/>
        <v>1</v>
      </c>
      <c r="M180" s="46">
        <f t="shared" si="44"/>
        <v>0.9333333333333333</v>
      </c>
      <c r="N180" s="46">
        <f t="shared" si="44"/>
        <v>0.8870967741935484</v>
      </c>
      <c r="O180" s="46">
        <f t="shared" si="44"/>
        <v>0.9193548387096774</v>
      </c>
      <c r="P180" s="46">
        <f t="shared" si="44"/>
        <v>0.9137931034482758</v>
      </c>
      <c r="Q180" s="46">
        <f t="shared" si="44"/>
        <v>0.9838709677419355</v>
      </c>
      <c r="R180" s="46">
        <f t="shared" si="44"/>
        <v>0.9</v>
      </c>
      <c r="S180" s="46">
        <f t="shared" si="44"/>
        <v>1</v>
      </c>
      <c r="T180" s="46">
        <f t="shared" si="44"/>
        <v>0.95</v>
      </c>
      <c r="U180" s="47">
        <f>1-(U178+U176)/U175</f>
        <v>0.9388185654008439</v>
      </c>
      <c r="V180" s="47">
        <f>1-(V178+V176)/V175</f>
        <v>0.9438943894389439</v>
      </c>
      <c r="W180" s="48"/>
      <c r="X180" s="48"/>
    </row>
    <row r="181" spans="1:24" ht="12.75">
      <c r="A181" s="104"/>
      <c r="B181" s="49" t="s">
        <v>88</v>
      </c>
      <c r="C181" s="50">
        <f>1-(C178-C177+C176-C179)/C175</f>
        <v>0.9487179487179487</v>
      </c>
      <c r="D181" s="50">
        <f aca="true" t="shared" si="45" ref="D181:V181">1-(D178-D177+D176-D179)/D175</f>
        <v>0.9444444444444444</v>
      </c>
      <c r="E181" s="50" t="e">
        <f t="shared" si="45"/>
        <v>#DIV/0!</v>
      </c>
      <c r="F181" s="50">
        <f t="shared" si="45"/>
        <v>0.96875</v>
      </c>
      <c r="G181" s="50">
        <f t="shared" si="45"/>
        <v>0.9787234042553191</v>
      </c>
      <c r="H181" s="50">
        <f t="shared" si="45"/>
        <v>0.9666666666666667</v>
      </c>
      <c r="I181" s="50">
        <f t="shared" si="45"/>
        <v>0.9838709677419355</v>
      </c>
      <c r="J181" s="50">
        <f t="shared" si="45"/>
        <v>0.967741935483871</v>
      </c>
      <c r="K181" s="50">
        <f t="shared" si="45"/>
        <v>0.9666666666666667</v>
      </c>
      <c r="L181" s="50">
        <f t="shared" si="45"/>
        <v>1</v>
      </c>
      <c r="M181" s="50">
        <f t="shared" si="45"/>
        <v>0.95</v>
      </c>
      <c r="N181" s="50">
        <f t="shared" si="45"/>
        <v>0.9838709677419355</v>
      </c>
      <c r="O181" s="50">
        <f t="shared" si="45"/>
        <v>0.967741935483871</v>
      </c>
      <c r="P181" s="50">
        <f t="shared" si="45"/>
        <v>0.9655172413793104</v>
      </c>
      <c r="Q181" s="50">
        <f t="shared" si="45"/>
        <v>1</v>
      </c>
      <c r="R181" s="50">
        <f t="shared" si="45"/>
        <v>0.9666666666666667</v>
      </c>
      <c r="S181" s="50">
        <f t="shared" si="45"/>
        <v>1</v>
      </c>
      <c r="T181" s="50">
        <f t="shared" si="45"/>
        <v>0.95</v>
      </c>
      <c r="U181" s="51">
        <f t="shared" si="45"/>
        <v>0.9683544303797469</v>
      </c>
      <c r="V181" s="51">
        <f>1-(V178-V177+V176-V179)/V175</f>
        <v>0.9735973597359736</v>
      </c>
      <c r="W181" s="48"/>
      <c r="X181" s="48"/>
    </row>
    <row r="182" spans="1:24" ht="12.75" customHeight="1">
      <c r="A182" s="104" t="s">
        <v>92</v>
      </c>
      <c r="B182" s="41" t="s">
        <v>82</v>
      </c>
      <c r="C182" s="58">
        <v>31</v>
      </c>
      <c r="D182" s="58">
        <v>28</v>
      </c>
      <c r="E182" s="58">
        <v>31</v>
      </c>
      <c r="F182" s="58">
        <v>30</v>
      </c>
      <c r="G182" s="58">
        <v>31</v>
      </c>
      <c r="H182" s="58">
        <v>30</v>
      </c>
      <c r="I182" s="58">
        <v>31</v>
      </c>
      <c r="J182" s="58">
        <v>30</v>
      </c>
      <c r="K182" s="58">
        <v>30</v>
      </c>
      <c r="L182" s="58">
        <v>31</v>
      </c>
      <c r="M182" s="58">
        <v>0</v>
      </c>
      <c r="N182" s="58">
        <v>30</v>
      </c>
      <c r="O182" s="58">
        <v>31</v>
      </c>
      <c r="P182" s="58">
        <v>29</v>
      </c>
      <c r="Q182" s="58">
        <v>30</v>
      </c>
      <c r="R182" s="58">
        <v>30</v>
      </c>
      <c r="S182" s="58">
        <v>31</v>
      </c>
      <c r="T182" s="58">
        <v>30</v>
      </c>
      <c r="U182" s="42">
        <f>SUM(C182:N182)</f>
        <v>333</v>
      </c>
      <c r="V182" s="42">
        <f>SUM(O182:T182)</f>
        <v>181</v>
      </c>
      <c r="W182" s="43">
        <f>+T182/H182-1</f>
        <v>0</v>
      </c>
      <c r="X182" s="43">
        <f>SUM(O182:T182)/SUM(C182:H182)-1</f>
        <v>0</v>
      </c>
    </row>
    <row r="183" spans="1:24" ht="12.75">
      <c r="A183" s="104"/>
      <c r="B183" s="41" t="s">
        <v>83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1</v>
      </c>
      <c r="P183" s="58">
        <v>0</v>
      </c>
      <c r="Q183" s="58">
        <v>0</v>
      </c>
      <c r="R183" s="58">
        <v>0</v>
      </c>
      <c r="S183" s="58">
        <v>1</v>
      </c>
      <c r="T183" s="58">
        <v>0</v>
      </c>
      <c r="U183" s="42">
        <f>SUM(C183:N183)</f>
        <v>0</v>
      </c>
      <c r="V183" s="42">
        <f>SUM(O183:T183)</f>
        <v>2</v>
      </c>
      <c r="W183" s="43"/>
      <c r="X183" s="43"/>
    </row>
    <row r="184" spans="1:24" ht="12.75">
      <c r="A184" s="104"/>
      <c r="B184" s="41" t="s">
        <v>84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1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42">
        <f>SUM(C184:N184)</f>
        <v>0</v>
      </c>
      <c r="V184" s="42">
        <f>SUM(O184:T184)</f>
        <v>1</v>
      </c>
      <c r="W184" s="43"/>
      <c r="X184" s="43"/>
    </row>
    <row r="185" spans="1:24" ht="12.75">
      <c r="A185" s="104"/>
      <c r="B185" s="41" t="s">
        <v>85</v>
      </c>
      <c r="C185" s="58">
        <v>4</v>
      </c>
      <c r="D185" s="58">
        <v>5</v>
      </c>
      <c r="E185" s="58">
        <v>5</v>
      </c>
      <c r="F185" s="58">
        <v>3</v>
      </c>
      <c r="G185" s="58">
        <v>3</v>
      </c>
      <c r="H185" s="58">
        <v>10</v>
      </c>
      <c r="I185" s="58">
        <v>4</v>
      </c>
      <c r="J185" s="58">
        <v>2</v>
      </c>
      <c r="K185" s="58">
        <v>9</v>
      </c>
      <c r="L185" s="58">
        <v>12</v>
      </c>
      <c r="M185" s="58">
        <v>0</v>
      </c>
      <c r="N185" s="58">
        <v>5</v>
      </c>
      <c r="O185" s="58">
        <v>7</v>
      </c>
      <c r="P185" s="58">
        <v>29</v>
      </c>
      <c r="Q185" s="58">
        <v>4</v>
      </c>
      <c r="R185" s="58">
        <v>19</v>
      </c>
      <c r="S185" s="58">
        <v>18</v>
      </c>
      <c r="T185" s="58">
        <v>15</v>
      </c>
      <c r="U185" s="42">
        <f>SUM(C185:N185)</f>
        <v>62</v>
      </c>
      <c r="V185" s="42">
        <f>SUM(O185:T185)</f>
        <v>92</v>
      </c>
      <c r="W185" s="43">
        <f>+T185/H185-1</f>
        <v>0.5</v>
      </c>
      <c r="X185" s="43">
        <f>SUM(O185:T185)/SUM(C185:H185)-1</f>
        <v>2.066666666666667</v>
      </c>
    </row>
    <row r="186" spans="1:24" ht="12.75">
      <c r="A186" s="104"/>
      <c r="B186" s="41" t="s">
        <v>86</v>
      </c>
      <c r="C186" s="58">
        <v>0</v>
      </c>
      <c r="D186" s="58">
        <v>0</v>
      </c>
      <c r="E186" s="58">
        <v>5</v>
      </c>
      <c r="F186" s="58">
        <v>2</v>
      </c>
      <c r="G186" s="58">
        <v>3</v>
      </c>
      <c r="H186" s="58">
        <v>8</v>
      </c>
      <c r="I186" s="58">
        <v>1</v>
      </c>
      <c r="J186" s="58">
        <v>1</v>
      </c>
      <c r="K186" s="58">
        <v>4</v>
      </c>
      <c r="L186" s="58">
        <v>7</v>
      </c>
      <c r="M186" s="58">
        <v>0</v>
      </c>
      <c r="N186" s="58">
        <v>4</v>
      </c>
      <c r="O186" s="58">
        <v>3</v>
      </c>
      <c r="P186" s="58">
        <v>22</v>
      </c>
      <c r="Q186" s="58">
        <v>2</v>
      </c>
      <c r="R186" s="58">
        <v>9</v>
      </c>
      <c r="S186" s="58">
        <v>8</v>
      </c>
      <c r="T186" s="58">
        <v>9</v>
      </c>
      <c r="U186" s="42">
        <f>SUM(C186:N186)</f>
        <v>35</v>
      </c>
      <c r="V186" s="42">
        <f>SUM(O186:T186)</f>
        <v>53</v>
      </c>
      <c r="W186" s="43">
        <f>+T186/H186-1</f>
        <v>0.125</v>
      </c>
      <c r="X186" s="43">
        <f>SUM(O186:T186)/SUM(C186:H186)-1</f>
        <v>1.9444444444444446</v>
      </c>
    </row>
    <row r="187" spans="1:24" ht="12.75">
      <c r="A187" s="104"/>
      <c r="B187" s="45" t="s">
        <v>87</v>
      </c>
      <c r="C187" s="46">
        <f>1-(C185+C183)/C182</f>
        <v>0.8709677419354839</v>
      </c>
      <c r="D187" s="46">
        <f aca="true" t="shared" si="46" ref="D187:T187">1-(D185+D183)/D182</f>
        <v>0.8214285714285714</v>
      </c>
      <c r="E187" s="46">
        <f t="shared" si="46"/>
        <v>0.8387096774193549</v>
      </c>
      <c r="F187" s="46">
        <f t="shared" si="46"/>
        <v>0.9</v>
      </c>
      <c r="G187" s="46">
        <f t="shared" si="46"/>
        <v>0.9032258064516129</v>
      </c>
      <c r="H187" s="46">
        <f t="shared" si="46"/>
        <v>0.6666666666666667</v>
      </c>
      <c r="I187" s="46">
        <f t="shared" si="46"/>
        <v>0.8709677419354839</v>
      </c>
      <c r="J187" s="46">
        <f t="shared" si="46"/>
        <v>0.9333333333333333</v>
      </c>
      <c r="K187" s="46">
        <f t="shared" si="46"/>
        <v>0.7</v>
      </c>
      <c r="L187" s="46">
        <f t="shared" si="46"/>
        <v>0.6129032258064516</v>
      </c>
      <c r="M187" s="46"/>
      <c r="N187" s="46">
        <f t="shared" si="46"/>
        <v>0.8333333333333334</v>
      </c>
      <c r="O187" s="46">
        <f t="shared" si="46"/>
        <v>0.7419354838709677</v>
      </c>
      <c r="P187" s="46">
        <f t="shared" si="46"/>
        <v>0</v>
      </c>
      <c r="Q187" s="46">
        <f t="shared" si="46"/>
        <v>0.8666666666666667</v>
      </c>
      <c r="R187" s="46">
        <f t="shared" si="46"/>
        <v>0.3666666666666667</v>
      </c>
      <c r="S187" s="46">
        <f t="shared" si="46"/>
        <v>0.3870967741935484</v>
      </c>
      <c r="T187" s="46">
        <f t="shared" si="46"/>
        <v>0.5</v>
      </c>
      <c r="U187" s="47">
        <f>1-(U185+U183)/U182</f>
        <v>0.8138138138138138</v>
      </c>
      <c r="V187" s="47">
        <f>1-(V185+V183)/V182</f>
        <v>0.48066298342541436</v>
      </c>
      <c r="W187" s="48"/>
      <c r="X187" s="48"/>
    </row>
    <row r="188" spans="1:24" ht="12.75">
      <c r="A188" s="104"/>
      <c r="B188" s="49" t="s">
        <v>88</v>
      </c>
      <c r="C188" s="50">
        <f>1-(C185-C184+C183-C186)/C182</f>
        <v>0.8709677419354839</v>
      </c>
      <c r="D188" s="50">
        <f aca="true" t="shared" si="47" ref="D188:V188">1-(D185-D184+D183-D186)/D182</f>
        <v>0.8214285714285714</v>
      </c>
      <c r="E188" s="50">
        <f t="shared" si="47"/>
        <v>1</v>
      </c>
      <c r="F188" s="50">
        <f t="shared" si="47"/>
        <v>0.9666666666666667</v>
      </c>
      <c r="G188" s="50">
        <f t="shared" si="47"/>
        <v>1</v>
      </c>
      <c r="H188" s="50">
        <f t="shared" si="47"/>
        <v>0.9333333333333333</v>
      </c>
      <c r="I188" s="50">
        <f t="shared" si="47"/>
        <v>0.9032258064516129</v>
      </c>
      <c r="J188" s="50">
        <f t="shared" si="47"/>
        <v>0.9666666666666667</v>
      </c>
      <c r="K188" s="50">
        <f t="shared" si="47"/>
        <v>0.8333333333333334</v>
      </c>
      <c r="L188" s="50">
        <f t="shared" si="47"/>
        <v>0.8387096774193549</v>
      </c>
      <c r="M188" s="50"/>
      <c r="N188" s="50">
        <f t="shared" si="47"/>
        <v>0.9666666666666667</v>
      </c>
      <c r="O188" s="50">
        <f t="shared" si="47"/>
        <v>0.8709677419354839</v>
      </c>
      <c r="P188" s="50">
        <f t="shared" si="47"/>
        <v>0.7586206896551724</v>
      </c>
      <c r="Q188" s="50">
        <f t="shared" si="47"/>
        <v>0.9333333333333333</v>
      </c>
      <c r="R188" s="50">
        <f t="shared" si="47"/>
        <v>0.6666666666666667</v>
      </c>
      <c r="S188" s="50">
        <f t="shared" si="47"/>
        <v>0.6451612903225806</v>
      </c>
      <c r="T188" s="50">
        <f t="shared" si="47"/>
        <v>0.8</v>
      </c>
      <c r="U188" s="51">
        <f t="shared" si="47"/>
        <v>0.9189189189189189</v>
      </c>
      <c r="V188" s="51">
        <f>1-(V185-V184+V183-V186)/V182</f>
        <v>0.7790055248618785</v>
      </c>
      <c r="W188" s="48"/>
      <c r="X188" s="48"/>
    </row>
    <row r="189" spans="1:24" ht="12.75">
      <c r="A189" s="106" t="s">
        <v>95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</row>
  </sheetData>
  <mergeCells count="35">
    <mergeCell ref="A189:X189"/>
    <mergeCell ref="A168:A174"/>
    <mergeCell ref="A175:A181"/>
    <mergeCell ref="A182:A188"/>
    <mergeCell ref="A147:A153"/>
    <mergeCell ref="A154:A160"/>
    <mergeCell ref="A161:A167"/>
    <mergeCell ref="A1:V1"/>
    <mergeCell ref="A2:V2"/>
    <mergeCell ref="A3:V3"/>
    <mergeCell ref="A4:V4"/>
    <mergeCell ref="A119:A125"/>
    <mergeCell ref="A126:A132"/>
    <mergeCell ref="A133:A139"/>
    <mergeCell ref="A140:A146"/>
    <mergeCell ref="A91:A97"/>
    <mergeCell ref="A98:A104"/>
    <mergeCell ref="A105:A111"/>
    <mergeCell ref="A112:A118"/>
    <mergeCell ref="A63:A69"/>
    <mergeCell ref="A70:A76"/>
    <mergeCell ref="A77:A83"/>
    <mergeCell ref="A84:A90"/>
    <mergeCell ref="A35:A41"/>
    <mergeCell ref="A42:A48"/>
    <mergeCell ref="A49:A55"/>
    <mergeCell ref="A56:A62"/>
    <mergeCell ref="A7:A13"/>
    <mergeCell ref="A14:A20"/>
    <mergeCell ref="A21:A27"/>
    <mergeCell ref="A28:A34"/>
    <mergeCell ref="C5:N5"/>
    <mergeCell ref="U5:V5"/>
    <mergeCell ref="W5:X5"/>
    <mergeCell ref="O5:T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75" zoomScaleNormal="75" workbookViewId="0" topLeftCell="A1">
      <selection activeCell="Z9" sqref="Z9"/>
    </sheetView>
  </sheetViews>
  <sheetFormatPr defaultColWidth="11.421875" defaultRowHeight="12.75"/>
  <cols>
    <col min="1" max="1" width="4.57421875" style="44" customWidth="1"/>
    <col min="2" max="2" width="24.57421875" style="44" bestFit="1" customWidth="1"/>
    <col min="3" max="9" width="5.140625" style="44" bestFit="1" customWidth="1"/>
    <col min="10" max="10" width="5.28125" style="44" bestFit="1" customWidth="1"/>
    <col min="11" max="19" width="5.140625" style="44" bestFit="1" customWidth="1"/>
    <col min="20" max="20" width="5.00390625" style="44" customWidth="1"/>
    <col min="21" max="21" width="9.140625" style="44" customWidth="1"/>
    <col min="22" max="22" width="9.7109375" style="44" customWidth="1"/>
    <col min="23" max="23" width="5.8515625" style="44" bestFit="1" customWidth="1"/>
    <col min="24" max="24" width="10.28125" style="44" customWidth="1"/>
    <col min="25" max="16384" width="11.57421875" style="44" customWidth="1"/>
  </cols>
  <sheetData>
    <row r="1" spans="1:22" ht="12.7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2.75">
      <c r="A4" s="105" t="s">
        <v>121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4" s="38" customFormat="1" ht="12.75">
      <c r="A5" s="37"/>
      <c r="B5" s="37" t="s">
        <v>80</v>
      </c>
      <c r="C5" s="97">
        <v>2007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0">
        <v>2008</v>
      </c>
      <c r="P5" s="101"/>
      <c r="Q5" s="101"/>
      <c r="R5" s="101"/>
      <c r="S5" s="101"/>
      <c r="T5" s="102"/>
      <c r="U5" s="98" t="s">
        <v>55</v>
      </c>
      <c r="V5" s="98"/>
      <c r="W5" s="99" t="s">
        <v>66</v>
      </c>
      <c r="X5" s="99"/>
    </row>
    <row r="6" spans="1:24" s="38" customFormat="1" ht="21" customHeight="1">
      <c r="A6" s="37"/>
      <c r="B6" s="37" t="s">
        <v>81</v>
      </c>
      <c r="C6" s="37" t="s">
        <v>34</v>
      </c>
      <c r="D6" s="37" t="s">
        <v>35</v>
      </c>
      <c r="E6" s="37" t="s">
        <v>36</v>
      </c>
      <c r="F6" s="37" t="s">
        <v>37</v>
      </c>
      <c r="G6" s="37" t="s">
        <v>38</v>
      </c>
      <c r="H6" s="37" t="s">
        <v>39</v>
      </c>
      <c r="I6" s="37" t="s">
        <v>40</v>
      </c>
      <c r="J6" s="37" t="s">
        <v>41</v>
      </c>
      <c r="K6" s="37" t="s">
        <v>42</v>
      </c>
      <c r="L6" s="37" t="s">
        <v>43</v>
      </c>
      <c r="M6" s="37" t="s">
        <v>44</v>
      </c>
      <c r="N6" s="37" t="s">
        <v>45</v>
      </c>
      <c r="O6" s="37" t="s">
        <v>34</v>
      </c>
      <c r="P6" s="37" t="s">
        <v>35</v>
      </c>
      <c r="Q6" s="37" t="s">
        <v>36</v>
      </c>
      <c r="R6" s="37" t="s">
        <v>37</v>
      </c>
      <c r="S6" s="37" t="s">
        <v>38</v>
      </c>
      <c r="T6" s="37" t="s">
        <v>39</v>
      </c>
      <c r="U6" s="39" t="s">
        <v>76</v>
      </c>
      <c r="V6" s="39" t="s">
        <v>120</v>
      </c>
      <c r="W6" s="53" t="s">
        <v>114</v>
      </c>
      <c r="X6" s="39" t="s">
        <v>65</v>
      </c>
    </row>
    <row r="7" spans="1:24" ht="12.75" customHeight="1">
      <c r="A7" s="103" t="s">
        <v>48</v>
      </c>
      <c r="B7" s="41" t="s">
        <v>82</v>
      </c>
      <c r="C7" s="58">
        <v>1566</v>
      </c>
      <c r="D7" s="58">
        <v>1575</v>
      </c>
      <c r="E7" s="58">
        <v>1731</v>
      </c>
      <c r="F7" s="58">
        <v>1719</v>
      </c>
      <c r="G7" s="58">
        <v>1698</v>
      </c>
      <c r="H7" s="58">
        <v>1558</v>
      </c>
      <c r="I7" s="58">
        <v>1724</v>
      </c>
      <c r="J7" s="58">
        <v>1846</v>
      </c>
      <c r="K7" s="58">
        <v>1779</v>
      </c>
      <c r="L7" s="58">
        <v>1865</v>
      </c>
      <c r="M7" s="58">
        <v>1870</v>
      </c>
      <c r="N7" s="58">
        <v>1809</v>
      </c>
      <c r="O7" s="58">
        <v>1885</v>
      </c>
      <c r="P7" s="58">
        <v>1715</v>
      </c>
      <c r="Q7" s="58">
        <v>1738</v>
      </c>
      <c r="R7" s="58">
        <v>1764</v>
      </c>
      <c r="S7" s="58">
        <v>1571</v>
      </c>
      <c r="T7" s="58">
        <v>1221</v>
      </c>
      <c r="U7" s="42">
        <f>SUM(C7:N7)</f>
        <v>20740</v>
      </c>
      <c r="V7" s="42">
        <f>SUM(O7:T7)</f>
        <v>9894</v>
      </c>
      <c r="W7" s="43">
        <f>+T7/H7-1</f>
        <v>-0.2163029525032092</v>
      </c>
      <c r="X7" s="43">
        <f>SUM(O7:T7)/SUM(C7:H7)-1</f>
        <v>0.004773027317964917</v>
      </c>
    </row>
    <row r="8" spans="1:24" ht="12.75">
      <c r="A8" s="103"/>
      <c r="B8" s="41" t="s">
        <v>83</v>
      </c>
      <c r="C8" s="58">
        <v>69</v>
      </c>
      <c r="D8" s="58">
        <v>35</v>
      </c>
      <c r="E8" s="58">
        <v>117</v>
      </c>
      <c r="F8" s="58">
        <v>96</v>
      </c>
      <c r="G8" s="58">
        <v>81</v>
      </c>
      <c r="H8" s="58">
        <v>55</v>
      </c>
      <c r="I8" s="58">
        <v>35</v>
      </c>
      <c r="J8" s="58">
        <v>80</v>
      </c>
      <c r="K8" s="58">
        <v>81</v>
      </c>
      <c r="L8" s="58">
        <v>90</v>
      </c>
      <c r="M8" s="58">
        <v>96</v>
      </c>
      <c r="N8" s="58">
        <v>114</v>
      </c>
      <c r="O8" s="58">
        <v>120</v>
      </c>
      <c r="P8" s="58">
        <v>109</v>
      </c>
      <c r="Q8" s="58">
        <v>142</v>
      </c>
      <c r="R8" s="58">
        <v>143</v>
      </c>
      <c r="S8" s="58">
        <v>125</v>
      </c>
      <c r="T8" s="58">
        <v>68</v>
      </c>
      <c r="U8" s="42">
        <f>SUM(C8:N8)</f>
        <v>949</v>
      </c>
      <c r="V8" s="42">
        <f>SUM(O8:T8)</f>
        <v>707</v>
      </c>
      <c r="W8" s="43">
        <f>+T8/H8-1</f>
        <v>0.23636363636363633</v>
      </c>
      <c r="X8" s="43">
        <f>SUM(O8:T8)/SUM(C8:H8)-1</f>
        <v>0.5607064017660044</v>
      </c>
    </row>
    <row r="9" spans="1:24" ht="12.75">
      <c r="A9" s="103"/>
      <c r="B9" s="41" t="s">
        <v>84</v>
      </c>
      <c r="C9" s="58">
        <v>20</v>
      </c>
      <c r="D9" s="58">
        <v>2</v>
      </c>
      <c r="E9" s="58">
        <v>84</v>
      </c>
      <c r="F9" s="58">
        <v>24</v>
      </c>
      <c r="G9" s="58">
        <v>15</v>
      </c>
      <c r="H9" s="58">
        <v>6</v>
      </c>
      <c r="I9" s="58">
        <v>7</v>
      </c>
      <c r="J9" s="58">
        <v>31</v>
      </c>
      <c r="K9" s="58">
        <v>26</v>
      </c>
      <c r="L9" s="58">
        <v>25</v>
      </c>
      <c r="M9" s="58">
        <v>32</v>
      </c>
      <c r="N9" s="58">
        <v>45</v>
      </c>
      <c r="O9" s="58">
        <v>24</v>
      </c>
      <c r="P9" s="58">
        <v>36</v>
      </c>
      <c r="Q9" s="58">
        <v>79</v>
      </c>
      <c r="R9" s="58">
        <v>24</v>
      </c>
      <c r="S9" s="58">
        <v>27</v>
      </c>
      <c r="T9" s="58">
        <v>4</v>
      </c>
      <c r="U9" s="42">
        <f>SUM(C9:N9)</f>
        <v>317</v>
      </c>
      <c r="V9" s="42">
        <f>SUM(O9:T9)</f>
        <v>194</v>
      </c>
      <c r="W9" s="43">
        <f>+T9/H9-1</f>
        <v>-0.33333333333333337</v>
      </c>
      <c r="X9" s="43">
        <f>SUM(O9:T9)/SUM(C9:H9)-1</f>
        <v>0.2847682119205297</v>
      </c>
    </row>
    <row r="10" spans="1:24" ht="12.75">
      <c r="A10" s="103"/>
      <c r="B10" s="41" t="s">
        <v>85</v>
      </c>
      <c r="C10" s="58">
        <v>560</v>
      </c>
      <c r="D10" s="58">
        <v>524</v>
      </c>
      <c r="E10" s="58">
        <v>696</v>
      </c>
      <c r="F10" s="58">
        <v>600</v>
      </c>
      <c r="G10" s="58">
        <v>666</v>
      </c>
      <c r="H10" s="58">
        <v>533</v>
      </c>
      <c r="I10" s="58">
        <v>423</v>
      </c>
      <c r="J10" s="58">
        <v>772</v>
      </c>
      <c r="K10" s="58">
        <v>569</v>
      </c>
      <c r="L10" s="58">
        <v>746</v>
      </c>
      <c r="M10" s="58">
        <v>617</v>
      </c>
      <c r="N10" s="58">
        <v>876</v>
      </c>
      <c r="O10" s="58">
        <v>533</v>
      </c>
      <c r="P10" s="58">
        <v>616</v>
      </c>
      <c r="Q10" s="58">
        <v>753</v>
      </c>
      <c r="R10" s="58">
        <v>552</v>
      </c>
      <c r="S10" s="58">
        <v>240</v>
      </c>
      <c r="T10" s="58">
        <v>361</v>
      </c>
      <c r="U10" s="42">
        <f>SUM(C10:N10)</f>
        <v>7582</v>
      </c>
      <c r="V10" s="42">
        <f>SUM(O10:T10)</f>
        <v>3055</v>
      </c>
      <c r="W10" s="43">
        <f>+T10/H10-1</f>
        <v>-0.3227016885553471</v>
      </c>
      <c r="X10" s="43">
        <f>SUM(O10:T10)/SUM(C10:H10)-1</f>
        <v>-0.14640961162335853</v>
      </c>
    </row>
    <row r="11" spans="1:24" ht="12.75">
      <c r="A11" s="103"/>
      <c r="B11" s="41" t="s">
        <v>86</v>
      </c>
      <c r="C11" s="58">
        <v>308</v>
      </c>
      <c r="D11" s="58">
        <v>191</v>
      </c>
      <c r="E11" s="58">
        <v>460</v>
      </c>
      <c r="F11" s="58">
        <v>278</v>
      </c>
      <c r="G11" s="58">
        <v>303</v>
      </c>
      <c r="H11" s="58">
        <v>270</v>
      </c>
      <c r="I11" s="58">
        <v>286</v>
      </c>
      <c r="J11" s="58">
        <v>532</v>
      </c>
      <c r="K11" s="58">
        <v>349</v>
      </c>
      <c r="L11" s="58">
        <v>500</v>
      </c>
      <c r="M11" s="58">
        <v>307</v>
      </c>
      <c r="N11" s="58">
        <v>385</v>
      </c>
      <c r="O11" s="58">
        <v>248</v>
      </c>
      <c r="P11" s="58">
        <v>365</v>
      </c>
      <c r="Q11" s="58">
        <v>497</v>
      </c>
      <c r="R11" s="58">
        <v>261</v>
      </c>
      <c r="S11" s="58">
        <v>13</v>
      </c>
      <c r="T11" s="58">
        <v>122</v>
      </c>
      <c r="U11" s="42">
        <f>SUM(C11:N11)</f>
        <v>4169</v>
      </c>
      <c r="V11" s="42">
        <f>SUM(O11:T11)</f>
        <v>1506</v>
      </c>
      <c r="W11" s="43">
        <f>+T11/H11-1</f>
        <v>-0.5481481481481482</v>
      </c>
      <c r="X11" s="43">
        <f>SUM(O11:T11)/SUM(C11:H11)-1</f>
        <v>-0.16795580110497232</v>
      </c>
    </row>
    <row r="12" spans="1:24" ht="12.75">
      <c r="A12" s="103"/>
      <c r="B12" s="45" t="s">
        <v>87</v>
      </c>
      <c r="C12" s="46">
        <f>1-(C10+C8)/C7</f>
        <v>0.5983397190293742</v>
      </c>
      <c r="D12" s="46">
        <f aca="true" t="shared" si="0" ref="D12:S12">1-(D10+D8)/D7</f>
        <v>0.6450793650793651</v>
      </c>
      <c r="E12" s="46">
        <f t="shared" si="0"/>
        <v>0.5303292894280762</v>
      </c>
      <c r="F12" s="46">
        <f t="shared" si="0"/>
        <v>0.5951134380453752</v>
      </c>
      <c r="G12" s="46">
        <f t="shared" si="0"/>
        <v>0.5600706713780919</v>
      </c>
      <c r="H12" s="46">
        <f t="shared" si="0"/>
        <v>0.6225930680359435</v>
      </c>
      <c r="I12" s="46">
        <f t="shared" si="0"/>
        <v>0.734338747099768</v>
      </c>
      <c r="J12" s="46">
        <f t="shared" si="0"/>
        <v>0.5384615384615384</v>
      </c>
      <c r="K12" s="46">
        <f t="shared" si="0"/>
        <v>0.6346261944912872</v>
      </c>
      <c r="L12" s="46">
        <f t="shared" si="0"/>
        <v>0.5517426273458446</v>
      </c>
      <c r="M12" s="46">
        <f t="shared" si="0"/>
        <v>0.6187165775401069</v>
      </c>
      <c r="N12" s="46">
        <f t="shared" si="0"/>
        <v>0.45273631840796025</v>
      </c>
      <c r="O12" s="46">
        <f t="shared" si="0"/>
        <v>0.653580901856764</v>
      </c>
      <c r="P12" s="46">
        <f t="shared" si="0"/>
        <v>0.5772594752186588</v>
      </c>
      <c r="Q12" s="46">
        <f t="shared" si="0"/>
        <v>0.4850402761795167</v>
      </c>
      <c r="R12" s="46">
        <f t="shared" si="0"/>
        <v>0.6060090702947846</v>
      </c>
      <c r="S12" s="46">
        <f t="shared" si="0"/>
        <v>0.7676639083386378</v>
      </c>
      <c r="T12" s="46">
        <f>1-(T10+T8)/T7</f>
        <v>0.6486486486486487</v>
      </c>
      <c r="U12" s="47">
        <f>1-(U10+U8)/U7</f>
        <v>0.5886692381870782</v>
      </c>
      <c r="V12" s="47">
        <f>1-(V10+V8)/V7</f>
        <v>0.6197695573074591</v>
      </c>
      <c r="W12" s="48"/>
      <c r="X12" s="48"/>
    </row>
    <row r="13" spans="1:24" ht="12.75">
      <c r="A13" s="103"/>
      <c r="B13" s="49" t="s">
        <v>88</v>
      </c>
      <c r="C13" s="50">
        <f>1-(C10-C9+C8-C11)/C7</f>
        <v>0.8077905491698595</v>
      </c>
      <c r="D13" s="50">
        <f aca="true" t="shared" si="1" ref="D13:V13">1-(D10-D9+D8-D11)/D7</f>
        <v>0.7676190476190476</v>
      </c>
      <c r="E13" s="50">
        <f t="shared" si="1"/>
        <v>0.8445984979780474</v>
      </c>
      <c r="F13" s="50">
        <f t="shared" si="1"/>
        <v>0.7707969749854566</v>
      </c>
      <c r="G13" s="50">
        <f t="shared" si="1"/>
        <v>0.7473498233215548</v>
      </c>
      <c r="H13" s="50">
        <f t="shared" si="1"/>
        <v>0.7997432605905006</v>
      </c>
      <c r="I13" s="50">
        <f t="shared" si="1"/>
        <v>0.904292343387471</v>
      </c>
      <c r="J13" s="50">
        <f t="shared" si="1"/>
        <v>0.843445287107259</v>
      </c>
      <c r="K13" s="50">
        <f t="shared" si="1"/>
        <v>0.8454187745924677</v>
      </c>
      <c r="L13" s="50">
        <f t="shared" si="1"/>
        <v>0.8332439678284183</v>
      </c>
      <c r="M13" s="50">
        <f t="shared" si="1"/>
        <v>0.8</v>
      </c>
      <c r="N13" s="50">
        <f t="shared" si="1"/>
        <v>0.6904367053620786</v>
      </c>
      <c r="O13" s="50">
        <f t="shared" si="1"/>
        <v>0.7978779840848806</v>
      </c>
      <c r="P13" s="50">
        <f t="shared" si="1"/>
        <v>0.8110787172011662</v>
      </c>
      <c r="Q13" s="50">
        <f t="shared" si="1"/>
        <v>0.8164556962025317</v>
      </c>
      <c r="R13" s="50">
        <f t="shared" si="1"/>
        <v>0.7675736961451247</v>
      </c>
      <c r="S13" s="50">
        <f t="shared" si="1"/>
        <v>0.7931253978357734</v>
      </c>
      <c r="T13" s="50">
        <f>1-(T10-T9+T8-T11)/T7</f>
        <v>0.7518427518427518</v>
      </c>
      <c r="U13" s="51">
        <f t="shared" si="1"/>
        <v>0.8049662487945998</v>
      </c>
      <c r="V13" s="51">
        <f t="shared" si="1"/>
        <v>0.7915908631493834</v>
      </c>
      <c r="W13" s="48"/>
      <c r="X13" s="48"/>
    </row>
    <row r="14" spans="1:24" ht="12.75" customHeight="1">
      <c r="A14" s="103" t="s">
        <v>19</v>
      </c>
      <c r="B14" s="41" t="s">
        <v>82</v>
      </c>
      <c r="C14" s="58">
        <v>2937</v>
      </c>
      <c r="D14" s="58">
        <v>2739</v>
      </c>
      <c r="E14" s="58">
        <v>3254</v>
      </c>
      <c r="F14" s="58">
        <v>3080</v>
      </c>
      <c r="G14" s="58">
        <v>3362</v>
      </c>
      <c r="H14" s="58">
        <v>3217</v>
      </c>
      <c r="I14" s="58">
        <v>3347</v>
      </c>
      <c r="J14" s="58">
        <v>3339</v>
      </c>
      <c r="K14" s="58">
        <v>3556</v>
      </c>
      <c r="L14" s="58">
        <v>4047</v>
      </c>
      <c r="M14" s="58">
        <v>3963</v>
      </c>
      <c r="N14" s="58">
        <v>0</v>
      </c>
      <c r="O14" s="58">
        <v>4321</v>
      </c>
      <c r="P14" s="58">
        <v>4180</v>
      </c>
      <c r="Q14" s="58">
        <v>4208</v>
      </c>
      <c r="R14" s="58">
        <v>4356</v>
      </c>
      <c r="S14" s="58">
        <v>4385</v>
      </c>
      <c r="T14" s="58">
        <v>4276</v>
      </c>
      <c r="U14" s="42">
        <f>SUM(C14:N14)</f>
        <v>36841</v>
      </c>
      <c r="V14" s="42">
        <f>SUM(O14:T14)</f>
        <v>25726</v>
      </c>
      <c r="W14" s="43">
        <f>+T14/H14-1</f>
        <v>0.32918868511035115</v>
      </c>
      <c r="X14" s="43">
        <f>SUM(O14:T14)/SUM(C14:H14)-1</f>
        <v>0.3839367367798161</v>
      </c>
    </row>
    <row r="15" spans="1:24" ht="12.75">
      <c r="A15" s="103"/>
      <c r="B15" s="41" t="s">
        <v>83</v>
      </c>
      <c r="C15" s="58">
        <v>93</v>
      </c>
      <c r="D15" s="58">
        <v>107</v>
      </c>
      <c r="E15" s="58">
        <v>85</v>
      </c>
      <c r="F15" s="58">
        <v>90</v>
      </c>
      <c r="G15" s="58">
        <v>73</v>
      </c>
      <c r="H15" s="58">
        <v>50</v>
      </c>
      <c r="I15" s="58">
        <v>45</v>
      </c>
      <c r="J15" s="58">
        <v>39</v>
      </c>
      <c r="K15" s="58">
        <v>64</v>
      </c>
      <c r="L15" s="58">
        <v>149</v>
      </c>
      <c r="M15" s="58">
        <v>110</v>
      </c>
      <c r="N15" s="58">
        <v>0</v>
      </c>
      <c r="O15" s="58">
        <v>162</v>
      </c>
      <c r="P15" s="58">
        <v>270</v>
      </c>
      <c r="Q15" s="58">
        <v>219</v>
      </c>
      <c r="R15" s="58">
        <v>161</v>
      </c>
      <c r="S15" s="58">
        <v>229</v>
      </c>
      <c r="T15" s="58">
        <v>152</v>
      </c>
      <c r="U15" s="42">
        <f>SUM(C15:N15)</f>
        <v>905</v>
      </c>
      <c r="V15" s="42">
        <f>SUM(O15:T15)</f>
        <v>1193</v>
      </c>
      <c r="W15" s="43">
        <f>+T15/H15-1</f>
        <v>2.04</v>
      </c>
      <c r="X15" s="43">
        <f>SUM(O15:T15)/SUM(C15:H15)-1</f>
        <v>1.395582329317269</v>
      </c>
    </row>
    <row r="16" spans="1:24" ht="12.75">
      <c r="A16" s="103"/>
      <c r="B16" s="41" t="s">
        <v>84</v>
      </c>
      <c r="C16" s="58">
        <v>7</v>
      </c>
      <c r="D16" s="58">
        <v>44</v>
      </c>
      <c r="E16" s="58">
        <v>55</v>
      </c>
      <c r="F16" s="58">
        <v>34</v>
      </c>
      <c r="G16" s="58">
        <v>48</v>
      </c>
      <c r="H16" s="58">
        <v>36</v>
      </c>
      <c r="I16" s="58">
        <v>17</v>
      </c>
      <c r="J16" s="58">
        <v>21</v>
      </c>
      <c r="K16" s="58">
        <v>24</v>
      </c>
      <c r="L16" s="58">
        <v>89</v>
      </c>
      <c r="M16" s="58">
        <v>48</v>
      </c>
      <c r="N16" s="58">
        <v>0</v>
      </c>
      <c r="O16" s="58">
        <v>84</v>
      </c>
      <c r="P16" s="58">
        <v>110</v>
      </c>
      <c r="Q16" s="58">
        <v>146</v>
      </c>
      <c r="R16" s="58">
        <v>98</v>
      </c>
      <c r="S16" s="58">
        <v>109</v>
      </c>
      <c r="T16" s="58">
        <v>67</v>
      </c>
      <c r="U16" s="42">
        <f>SUM(C16:N16)</f>
        <v>423</v>
      </c>
      <c r="V16" s="42">
        <f>SUM(O16:T16)</f>
        <v>614</v>
      </c>
      <c r="W16" s="43">
        <f>+T16/H16-1</f>
        <v>0.8611111111111112</v>
      </c>
      <c r="X16" s="43">
        <f>SUM(O16:T16)/SUM(C16:H16)-1</f>
        <v>1.7410714285714284</v>
      </c>
    </row>
    <row r="17" spans="1:24" ht="12.75">
      <c r="A17" s="103"/>
      <c r="B17" s="41" t="s">
        <v>85</v>
      </c>
      <c r="C17" s="58">
        <v>767</v>
      </c>
      <c r="D17" s="58">
        <v>803</v>
      </c>
      <c r="E17" s="58">
        <v>584</v>
      </c>
      <c r="F17" s="58">
        <v>943</v>
      </c>
      <c r="G17" s="58">
        <v>833</v>
      </c>
      <c r="H17" s="58">
        <v>633</v>
      </c>
      <c r="I17" s="58">
        <v>976</v>
      </c>
      <c r="J17" s="58">
        <v>880</v>
      </c>
      <c r="K17" s="58">
        <v>775</v>
      </c>
      <c r="L17" s="58">
        <v>1948</v>
      </c>
      <c r="M17" s="58">
        <v>1983</v>
      </c>
      <c r="N17" s="58">
        <v>0</v>
      </c>
      <c r="O17" s="58">
        <v>1981</v>
      </c>
      <c r="P17" s="58">
        <v>2357</v>
      </c>
      <c r="Q17" s="58">
        <v>2515</v>
      </c>
      <c r="R17" s="58">
        <v>1887</v>
      </c>
      <c r="S17" s="58">
        <v>2011</v>
      </c>
      <c r="T17" s="58">
        <v>1960</v>
      </c>
      <c r="U17" s="42">
        <f>SUM(C17:N17)</f>
        <v>11125</v>
      </c>
      <c r="V17" s="42">
        <f>SUM(O17:T17)</f>
        <v>12711</v>
      </c>
      <c r="W17" s="43">
        <f>+T17/H17-1</f>
        <v>2.0963665086887837</v>
      </c>
      <c r="X17" s="43">
        <f>SUM(O17:T17)/SUM(C17:H17)-1</f>
        <v>1.7856673241288625</v>
      </c>
    </row>
    <row r="18" spans="1:24" ht="12.75">
      <c r="A18" s="103"/>
      <c r="B18" s="41" t="s">
        <v>86</v>
      </c>
      <c r="C18" s="58">
        <v>462</v>
      </c>
      <c r="D18" s="58">
        <v>566</v>
      </c>
      <c r="E18" s="58">
        <v>283</v>
      </c>
      <c r="F18" s="58">
        <v>553</v>
      </c>
      <c r="G18" s="58">
        <v>648</v>
      </c>
      <c r="H18" s="58">
        <v>496</v>
      </c>
      <c r="I18" s="58">
        <v>506</v>
      </c>
      <c r="J18" s="58">
        <v>596</v>
      </c>
      <c r="K18" s="58">
        <v>383</v>
      </c>
      <c r="L18" s="58">
        <v>1441</v>
      </c>
      <c r="M18" s="58">
        <v>1278</v>
      </c>
      <c r="N18" s="58">
        <v>0</v>
      </c>
      <c r="O18" s="58">
        <v>1287</v>
      </c>
      <c r="P18" s="58">
        <v>1685</v>
      </c>
      <c r="Q18" s="58">
        <v>1954</v>
      </c>
      <c r="R18" s="58">
        <v>1399</v>
      </c>
      <c r="S18" s="58">
        <v>1330</v>
      </c>
      <c r="T18" s="58">
        <v>1194</v>
      </c>
      <c r="U18" s="42">
        <f>SUM(C18:N18)</f>
        <v>7212</v>
      </c>
      <c r="V18" s="42">
        <f>SUM(O18:T18)</f>
        <v>8849</v>
      </c>
      <c r="W18" s="43">
        <f>+T18/H18-1</f>
        <v>1.407258064516129</v>
      </c>
      <c r="X18" s="43">
        <f>SUM(O18:T18)/SUM(C18:H18)-1</f>
        <v>1.9418218085106385</v>
      </c>
    </row>
    <row r="19" spans="1:24" ht="12.75">
      <c r="A19" s="103"/>
      <c r="B19" s="45" t="s">
        <v>87</v>
      </c>
      <c r="C19" s="46">
        <f>1-(C17+C15)/C14</f>
        <v>0.707184201566224</v>
      </c>
      <c r="D19" s="46">
        <f aca="true" t="shared" si="2" ref="D19:S19">1-(D17+D15)/D14</f>
        <v>0.6677619569185834</v>
      </c>
      <c r="E19" s="46">
        <f t="shared" si="2"/>
        <v>0.7944068838352797</v>
      </c>
      <c r="F19" s="46">
        <f t="shared" si="2"/>
        <v>0.6646103896103897</v>
      </c>
      <c r="G19" s="46">
        <f t="shared" si="2"/>
        <v>0.7305175490779299</v>
      </c>
      <c r="H19" s="46">
        <f t="shared" si="2"/>
        <v>0.7876903947777433</v>
      </c>
      <c r="I19" s="46">
        <f t="shared" si="2"/>
        <v>0.6949507021213026</v>
      </c>
      <c r="J19" s="46">
        <f t="shared" si="2"/>
        <v>0.7247678945792153</v>
      </c>
      <c r="K19" s="46">
        <f t="shared" si="2"/>
        <v>0.7640607424071991</v>
      </c>
      <c r="L19" s="46">
        <f t="shared" si="2"/>
        <v>0.4818383988139362</v>
      </c>
      <c r="M19" s="46">
        <f t="shared" si="2"/>
        <v>0.4718647489275801</v>
      </c>
      <c r="N19" s="46"/>
      <c r="O19" s="46">
        <f t="shared" si="2"/>
        <v>0.5040499884286045</v>
      </c>
      <c r="P19" s="46">
        <f t="shared" si="2"/>
        <v>0.37153110047846893</v>
      </c>
      <c r="Q19" s="46">
        <f t="shared" si="2"/>
        <v>0.35028517110266155</v>
      </c>
      <c r="R19" s="46">
        <f t="shared" si="2"/>
        <v>0.5298438934802572</v>
      </c>
      <c r="S19" s="46">
        <f t="shared" si="2"/>
        <v>0.48916761687571264</v>
      </c>
      <c r="T19" s="46">
        <f>1-(T17+T15)/T14</f>
        <v>0.5060804490177736</v>
      </c>
      <c r="U19" s="47">
        <f>1-(U17+U15)/U14</f>
        <v>0.6734616324204012</v>
      </c>
      <c r="V19" s="47">
        <f>1-(V17+V15)/V14</f>
        <v>0.4595351006763585</v>
      </c>
      <c r="W19" s="48"/>
      <c r="X19" s="48"/>
    </row>
    <row r="20" spans="1:24" ht="12.75">
      <c r="A20" s="103"/>
      <c r="B20" s="49" t="s">
        <v>88</v>
      </c>
      <c r="C20" s="50">
        <f>1-(C17-C16+C15-C18)/C14</f>
        <v>0.8668709567585973</v>
      </c>
      <c r="D20" s="50">
        <f aca="true" t="shared" si="3" ref="D20:V20">1-(D17-D16+D15-D18)/D14</f>
        <v>0.8904709748083242</v>
      </c>
      <c r="E20" s="50">
        <f t="shared" si="3"/>
        <v>0.8982790411800861</v>
      </c>
      <c r="F20" s="50">
        <f t="shared" si="3"/>
        <v>0.8551948051948052</v>
      </c>
      <c r="G20" s="50">
        <f t="shared" si="3"/>
        <v>0.9375371802498513</v>
      </c>
      <c r="H20" s="50">
        <f t="shared" si="3"/>
        <v>0.953061858874728</v>
      </c>
      <c r="I20" s="50">
        <f t="shared" si="3"/>
        <v>0.8512100388407529</v>
      </c>
      <c r="J20" s="50">
        <f t="shared" si="3"/>
        <v>0.9095537586103624</v>
      </c>
      <c r="K20" s="50">
        <f t="shared" si="3"/>
        <v>0.8785151856017998</v>
      </c>
      <c r="L20" s="50">
        <f t="shared" si="3"/>
        <v>0.859896219421794</v>
      </c>
      <c r="M20" s="50">
        <f t="shared" si="3"/>
        <v>0.8064597527125914</v>
      </c>
      <c r="N20" s="50"/>
      <c r="O20" s="50">
        <f t="shared" si="3"/>
        <v>0.8213376533209905</v>
      </c>
      <c r="P20" s="50">
        <f t="shared" si="3"/>
        <v>0.8009569377990431</v>
      </c>
      <c r="Q20" s="50">
        <f t="shared" si="3"/>
        <v>0.8493346007604563</v>
      </c>
      <c r="R20" s="50">
        <f t="shared" si="3"/>
        <v>0.8735078053259872</v>
      </c>
      <c r="S20" s="50">
        <f t="shared" si="3"/>
        <v>0.8173318129988597</v>
      </c>
      <c r="T20" s="50">
        <f>1-(T17-T16+T15-T18)/T14</f>
        <v>0.8009822263797942</v>
      </c>
      <c r="U20" s="51">
        <f t="shared" si="3"/>
        <v>0.8807035639640618</v>
      </c>
      <c r="V20" s="51">
        <f t="shared" si="3"/>
        <v>0.8273730855943404</v>
      </c>
      <c r="W20" s="48"/>
      <c r="X20" s="48"/>
    </row>
    <row r="21" spans="1:24" ht="12.75" customHeight="1">
      <c r="A21" s="104" t="s">
        <v>21</v>
      </c>
      <c r="B21" s="41" t="s">
        <v>82</v>
      </c>
      <c r="C21" s="58">
        <v>5124</v>
      </c>
      <c r="D21" s="58">
        <v>4591</v>
      </c>
      <c r="E21" s="58">
        <v>5004</v>
      </c>
      <c r="F21" s="58">
        <v>4752</v>
      </c>
      <c r="G21" s="58">
        <v>4841</v>
      </c>
      <c r="H21" s="58">
        <v>4635</v>
      </c>
      <c r="I21" s="58">
        <v>4874</v>
      </c>
      <c r="J21" s="58">
        <v>5017</v>
      </c>
      <c r="K21" s="58">
        <v>4737</v>
      </c>
      <c r="L21" s="58">
        <v>4966</v>
      </c>
      <c r="M21" s="58">
        <v>4674</v>
      </c>
      <c r="N21" s="58">
        <v>0</v>
      </c>
      <c r="O21" s="58">
        <v>5070</v>
      </c>
      <c r="P21" s="58">
        <v>4614</v>
      </c>
      <c r="Q21" s="58">
        <v>4947</v>
      </c>
      <c r="R21" s="58">
        <v>4806</v>
      </c>
      <c r="S21" s="58">
        <v>4970</v>
      </c>
      <c r="T21" s="58">
        <v>4840</v>
      </c>
      <c r="U21" s="42">
        <f>SUM(C21:N21)</f>
        <v>53215</v>
      </c>
      <c r="V21" s="42">
        <f>SUM(O21:T21)</f>
        <v>29247</v>
      </c>
      <c r="W21" s="43">
        <f>+T21/H21-1</f>
        <v>0.04422869471413171</v>
      </c>
      <c r="X21" s="43">
        <f>SUM(O21:T21)/SUM(C21:H21)-1</f>
        <v>0.010363768266141493</v>
      </c>
    </row>
    <row r="22" spans="1:24" ht="12.75">
      <c r="A22" s="104"/>
      <c r="B22" s="41" t="s">
        <v>83</v>
      </c>
      <c r="C22" s="58">
        <v>145</v>
      </c>
      <c r="D22" s="58">
        <v>168</v>
      </c>
      <c r="E22" s="58">
        <v>280</v>
      </c>
      <c r="F22" s="58">
        <v>199</v>
      </c>
      <c r="G22" s="58">
        <v>180</v>
      </c>
      <c r="H22" s="58">
        <v>123</v>
      </c>
      <c r="I22" s="58">
        <v>67</v>
      </c>
      <c r="J22" s="58">
        <v>103</v>
      </c>
      <c r="K22" s="58">
        <v>89</v>
      </c>
      <c r="L22" s="58">
        <v>183</v>
      </c>
      <c r="M22" s="58">
        <v>138</v>
      </c>
      <c r="N22" s="58">
        <v>0</v>
      </c>
      <c r="O22" s="58">
        <v>142</v>
      </c>
      <c r="P22" s="58">
        <v>249</v>
      </c>
      <c r="Q22" s="58">
        <v>184</v>
      </c>
      <c r="R22" s="58">
        <v>195</v>
      </c>
      <c r="S22" s="58">
        <v>152</v>
      </c>
      <c r="T22" s="58">
        <v>101</v>
      </c>
      <c r="U22" s="42">
        <f>SUM(C22:N22)</f>
        <v>1675</v>
      </c>
      <c r="V22" s="42">
        <f>SUM(O22:T22)</f>
        <v>1023</v>
      </c>
      <c r="W22" s="43">
        <f>+T22/H22-1</f>
        <v>-0.17886178861788615</v>
      </c>
      <c r="X22" s="43">
        <f>SUM(O22:T22)/SUM(C22:H22)-1</f>
        <v>-0.0657534246575342</v>
      </c>
    </row>
    <row r="23" spans="1:24" ht="12.75">
      <c r="A23" s="104"/>
      <c r="B23" s="41" t="s">
        <v>84</v>
      </c>
      <c r="C23" s="58">
        <v>43</v>
      </c>
      <c r="D23" s="58">
        <v>108</v>
      </c>
      <c r="E23" s="58">
        <v>123</v>
      </c>
      <c r="F23" s="58">
        <v>134</v>
      </c>
      <c r="G23" s="58">
        <v>91</v>
      </c>
      <c r="H23" s="58">
        <v>50</v>
      </c>
      <c r="I23" s="58">
        <v>28</v>
      </c>
      <c r="J23" s="58">
        <v>64</v>
      </c>
      <c r="K23" s="58">
        <v>45</v>
      </c>
      <c r="L23" s="58">
        <v>126</v>
      </c>
      <c r="M23" s="58">
        <v>98</v>
      </c>
      <c r="N23" s="58">
        <v>0</v>
      </c>
      <c r="O23" s="58">
        <v>92</v>
      </c>
      <c r="P23" s="58">
        <v>146</v>
      </c>
      <c r="Q23" s="58">
        <v>113</v>
      </c>
      <c r="R23" s="58">
        <v>113</v>
      </c>
      <c r="S23" s="58">
        <v>93</v>
      </c>
      <c r="T23" s="58">
        <v>50</v>
      </c>
      <c r="U23" s="42">
        <f>SUM(C23:N23)</f>
        <v>910</v>
      </c>
      <c r="V23" s="42">
        <f>SUM(O23:T23)</f>
        <v>607</v>
      </c>
      <c r="W23" s="43">
        <f>+T23/H23-1</f>
        <v>0</v>
      </c>
      <c r="X23" s="43">
        <f>SUM(O23:T23)/SUM(C23:H23)-1</f>
        <v>0.10564663023679421</v>
      </c>
    </row>
    <row r="24" spans="1:24" ht="12.75">
      <c r="A24" s="104"/>
      <c r="B24" s="41" t="s">
        <v>85</v>
      </c>
      <c r="C24" s="58">
        <v>625</v>
      </c>
      <c r="D24" s="58">
        <v>846</v>
      </c>
      <c r="E24" s="58">
        <v>1018</v>
      </c>
      <c r="F24" s="58">
        <v>988</v>
      </c>
      <c r="G24" s="58">
        <v>1137</v>
      </c>
      <c r="H24" s="58">
        <v>673</v>
      </c>
      <c r="I24" s="58">
        <v>595</v>
      </c>
      <c r="J24" s="58">
        <v>790</v>
      </c>
      <c r="K24" s="58">
        <v>543</v>
      </c>
      <c r="L24" s="58">
        <v>1220</v>
      </c>
      <c r="M24" s="58">
        <v>1013</v>
      </c>
      <c r="N24" s="58">
        <v>0</v>
      </c>
      <c r="O24" s="58">
        <v>844</v>
      </c>
      <c r="P24" s="58">
        <v>1403</v>
      </c>
      <c r="Q24" s="58">
        <v>1264</v>
      </c>
      <c r="R24" s="58">
        <v>942</v>
      </c>
      <c r="S24" s="58">
        <v>804</v>
      </c>
      <c r="T24" s="58">
        <v>695</v>
      </c>
      <c r="U24" s="42">
        <f>SUM(C24:N24)</f>
        <v>9448</v>
      </c>
      <c r="V24" s="42">
        <f>SUM(O24:T24)</f>
        <v>5952</v>
      </c>
      <c r="W24" s="43">
        <f>+T24/H24-1</f>
        <v>0.03268945022288272</v>
      </c>
      <c r="X24" s="43">
        <f>SUM(O24:T24)/SUM(C24:H24)-1</f>
        <v>0.12578021562322683</v>
      </c>
    </row>
    <row r="25" spans="1:24" ht="12.75">
      <c r="A25" s="104"/>
      <c r="B25" s="41" t="s">
        <v>86</v>
      </c>
      <c r="C25" s="58">
        <v>379</v>
      </c>
      <c r="D25" s="58">
        <v>556</v>
      </c>
      <c r="E25" s="58">
        <v>736</v>
      </c>
      <c r="F25" s="58">
        <v>760</v>
      </c>
      <c r="G25" s="58">
        <v>793</v>
      </c>
      <c r="H25" s="58">
        <v>362</v>
      </c>
      <c r="I25" s="58">
        <v>352</v>
      </c>
      <c r="J25" s="58">
        <v>482</v>
      </c>
      <c r="K25" s="58">
        <v>336</v>
      </c>
      <c r="L25" s="58">
        <v>922</v>
      </c>
      <c r="M25" s="58">
        <v>660</v>
      </c>
      <c r="N25" s="58">
        <v>0</v>
      </c>
      <c r="O25" s="58">
        <v>627</v>
      </c>
      <c r="P25" s="58">
        <v>1177</v>
      </c>
      <c r="Q25" s="58">
        <v>1007</v>
      </c>
      <c r="R25" s="58">
        <v>705</v>
      </c>
      <c r="S25" s="58">
        <v>564</v>
      </c>
      <c r="T25" s="58">
        <v>493</v>
      </c>
      <c r="U25" s="42">
        <f>SUM(C25:N25)</f>
        <v>6338</v>
      </c>
      <c r="V25" s="42">
        <f>SUM(O25:T25)</f>
        <v>4573</v>
      </c>
      <c r="W25" s="43">
        <f>+T25/H25-1</f>
        <v>0.36187845303867405</v>
      </c>
      <c r="X25" s="43">
        <f>SUM(O25:T25)/SUM(C25:H25)-1</f>
        <v>0.2752370329057445</v>
      </c>
    </row>
    <row r="26" spans="1:24" ht="12.75">
      <c r="A26" s="104"/>
      <c r="B26" s="45" t="s">
        <v>87</v>
      </c>
      <c r="C26" s="46">
        <f>1-(C24+C22)/C21</f>
        <v>0.8497267759562841</v>
      </c>
      <c r="D26" s="46">
        <f aca="true" t="shared" si="4" ref="D26:S26">1-(D24+D22)/D21</f>
        <v>0.7791330864735352</v>
      </c>
      <c r="E26" s="46">
        <f t="shared" si="4"/>
        <v>0.740607513988809</v>
      </c>
      <c r="F26" s="46">
        <f t="shared" si="4"/>
        <v>0.7502104377104377</v>
      </c>
      <c r="G26" s="46">
        <f t="shared" si="4"/>
        <v>0.7279487709151002</v>
      </c>
      <c r="H26" s="46">
        <f t="shared" si="4"/>
        <v>0.8282632146709816</v>
      </c>
      <c r="I26" s="46">
        <f t="shared" si="4"/>
        <v>0.8641772671317194</v>
      </c>
      <c r="J26" s="46">
        <f t="shared" si="4"/>
        <v>0.8220051823799083</v>
      </c>
      <c r="K26" s="46">
        <f t="shared" si="4"/>
        <v>0.8665822250369433</v>
      </c>
      <c r="L26" s="46">
        <f t="shared" si="4"/>
        <v>0.7174788562223118</v>
      </c>
      <c r="M26" s="46">
        <f t="shared" si="4"/>
        <v>0.7537441163885323</v>
      </c>
      <c r="N26" s="46"/>
      <c r="O26" s="46">
        <f t="shared" si="4"/>
        <v>0.8055226824457593</v>
      </c>
      <c r="P26" s="46">
        <f t="shared" si="4"/>
        <v>0.6419592544429995</v>
      </c>
      <c r="Q26" s="46">
        <f t="shared" si="4"/>
        <v>0.7072973519304628</v>
      </c>
      <c r="R26" s="46">
        <f t="shared" si="4"/>
        <v>0.7634207240948814</v>
      </c>
      <c r="S26" s="46">
        <f t="shared" si="4"/>
        <v>0.807645875251509</v>
      </c>
      <c r="T26" s="46">
        <f>1-(T24+T22)/T21</f>
        <v>0.8355371900826446</v>
      </c>
      <c r="U26" s="47">
        <f>1-(U24+U22)/U21</f>
        <v>0.7909799868458142</v>
      </c>
      <c r="V26" s="47">
        <f>1-(V24+V22)/V21</f>
        <v>0.7615140014360448</v>
      </c>
      <c r="W26" s="48"/>
      <c r="X26" s="48"/>
    </row>
    <row r="27" spans="1:24" ht="12.75">
      <c r="A27" s="104"/>
      <c r="B27" s="49" t="s">
        <v>88</v>
      </c>
      <c r="C27" s="50">
        <f>1-(C24-C23+C22-C25)/C21</f>
        <v>0.9320843091334895</v>
      </c>
      <c r="D27" s="50">
        <f aca="true" t="shared" si="5" ref="D27:V27">1-(D24-D23+D22-D25)/D21</f>
        <v>0.9237638858636462</v>
      </c>
      <c r="E27" s="50">
        <f t="shared" si="5"/>
        <v>0.9122701838529177</v>
      </c>
      <c r="F27" s="50">
        <f t="shared" si="5"/>
        <v>0.9383417508417509</v>
      </c>
      <c r="G27" s="50">
        <f t="shared" si="5"/>
        <v>0.9105556703160504</v>
      </c>
      <c r="H27" s="50">
        <f t="shared" si="5"/>
        <v>0.9171521035598705</v>
      </c>
      <c r="I27" s="50">
        <f t="shared" si="5"/>
        <v>0.9421419778416086</v>
      </c>
      <c r="J27" s="50">
        <f t="shared" si="5"/>
        <v>0.9308351604544549</v>
      </c>
      <c r="K27" s="50">
        <f t="shared" si="5"/>
        <v>0.9470128773485328</v>
      </c>
      <c r="L27" s="50">
        <f t="shared" si="5"/>
        <v>0.9285138944824809</v>
      </c>
      <c r="M27" s="50">
        <f t="shared" si="5"/>
        <v>0.9159178433889602</v>
      </c>
      <c r="N27" s="50"/>
      <c r="O27" s="50">
        <f t="shared" si="5"/>
        <v>0.9473372781065089</v>
      </c>
      <c r="P27" s="50">
        <f t="shared" si="5"/>
        <v>0.9286952752492414</v>
      </c>
      <c r="Q27" s="50">
        <f t="shared" si="5"/>
        <v>0.9336971902162927</v>
      </c>
      <c r="R27" s="50">
        <f t="shared" si="5"/>
        <v>0.9336246358718269</v>
      </c>
      <c r="S27" s="50">
        <f t="shared" si="5"/>
        <v>0.9398390342052314</v>
      </c>
      <c r="T27" s="50">
        <f>1-(T24-T23+T22-T25)/T21</f>
        <v>0.9477272727272728</v>
      </c>
      <c r="U27" s="51">
        <f t="shared" si="5"/>
        <v>0.9271821854740205</v>
      </c>
      <c r="V27" s="51">
        <f t="shared" si="5"/>
        <v>0.9386261838821076</v>
      </c>
      <c r="W27" s="48"/>
      <c r="X27" s="48"/>
    </row>
    <row r="28" spans="1:24" ht="12.75" customHeight="1">
      <c r="A28" s="104" t="s">
        <v>67</v>
      </c>
      <c r="B28" s="41" t="s">
        <v>82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263</v>
      </c>
      <c r="N28" s="58">
        <v>531</v>
      </c>
      <c r="O28" s="58">
        <v>798</v>
      </c>
      <c r="P28" s="58">
        <v>670</v>
      </c>
      <c r="Q28" s="58">
        <v>771</v>
      </c>
      <c r="R28" s="58">
        <v>823</v>
      </c>
      <c r="S28" s="58">
        <v>863</v>
      </c>
      <c r="T28" s="58">
        <v>907</v>
      </c>
      <c r="U28" s="42"/>
      <c r="V28" s="42">
        <f>SUM(O28:T28)</f>
        <v>4832</v>
      </c>
      <c r="W28" s="43"/>
      <c r="X28" s="43"/>
    </row>
    <row r="29" spans="1:24" ht="12.75">
      <c r="A29" s="104"/>
      <c r="B29" s="41" t="s">
        <v>83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21</v>
      </c>
      <c r="N29" s="58">
        <v>44</v>
      </c>
      <c r="O29" s="58">
        <v>5</v>
      </c>
      <c r="P29" s="58">
        <v>6</v>
      </c>
      <c r="Q29" s="58">
        <v>14</v>
      </c>
      <c r="R29" s="58">
        <v>10</v>
      </c>
      <c r="S29" s="58">
        <v>44</v>
      </c>
      <c r="T29" s="58">
        <v>16</v>
      </c>
      <c r="U29" s="42"/>
      <c r="V29" s="42">
        <f>SUM(O29:T29)</f>
        <v>95</v>
      </c>
      <c r="W29" s="43"/>
      <c r="X29" s="43"/>
    </row>
    <row r="30" spans="1:24" ht="12.75">
      <c r="A30" s="104"/>
      <c r="B30" s="41" t="s">
        <v>84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3</v>
      </c>
      <c r="P30" s="58">
        <v>1</v>
      </c>
      <c r="Q30" s="58">
        <v>13</v>
      </c>
      <c r="R30" s="58">
        <v>6</v>
      </c>
      <c r="S30" s="58">
        <v>0</v>
      </c>
      <c r="T30" s="58">
        <v>4</v>
      </c>
      <c r="U30" s="42"/>
      <c r="V30" s="42">
        <f>SUM(O30:T30)</f>
        <v>27</v>
      </c>
      <c r="W30" s="43"/>
      <c r="X30" s="43"/>
    </row>
    <row r="31" spans="1:24" ht="12.75">
      <c r="A31" s="104"/>
      <c r="B31" s="41" t="s">
        <v>85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73</v>
      </c>
      <c r="N31" s="58">
        <v>219</v>
      </c>
      <c r="O31" s="58">
        <v>251</v>
      </c>
      <c r="P31" s="58">
        <v>304</v>
      </c>
      <c r="Q31" s="58">
        <v>342</v>
      </c>
      <c r="R31" s="58">
        <v>177</v>
      </c>
      <c r="S31" s="58">
        <v>263</v>
      </c>
      <c r="T31" s="58">
        <v>237</v>
      </c>
      <c r="U31" s="42"/>
      <c r="V31" s="42">
        <f>SUM(O31:T31)</f>
        <v>1574</v>
      </c>
      <c r="W31" s="43"/>
      <c r="X31" s="43"/>
    </row>
    <row r="32" spans="1:24" ht="12.75">
      <c r="A32" s="104"/>
      <c r="B32" s="41" t="s">
        <v>86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64</v>
      </c>
      <c r="N32" s="58">
        <v>211</v>
      </c>
      <c r="O32" s="58">
        <v>243</v>
      </c>
      <c r="P32" s="58">
        <v>293</v>
      </c>
      <c r="Q32" s="58">
        <v>271</v>
      </c>
      <c r="R32" s="58">
        <v>170</v>
      </c>
      <c r="S32" s="58">
        <v>213</v>
      </c>
      <c r="T32" s="58">
        <v>217</v>
      </c>
      <c r="U32" s="42"/>
      <c r="V32" s="42">
        <f>SUM(O32:T32)</f>
        <v>1407</v>
      </c>
      <c r="W32" s="43"/>
      <c r="X32" s="43"/>
    </row>
    <row r="33" spans="1:24" ht="12.75">
      <c r="A33" s="104"/>
      <c r="B33" s="45" t="s">
        <v>87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>
        <f aca="true" t="shared" si="6" ref="M33:T33">1-(M31+M29)/M28</f>
        <v>0.6425855513307985</v>
      </c>
      <c r="N33" s="46">
        <f t="shared" si="6"/>
        <v>0.5047080979284368</v>
      </c>
      <c r="O33" s="46">
        <f t="shared" si="6"/>
        <v>0.6791979949874687</v>
      </c>
      <c r="P33" s="46">
        <f t="shared" si="6"/>
        <v>0.5373134328358209</v>
      </c>
      <c r="Q33" s="46">
        <f t="shared" si="6"/>
        <v>0.5382619974059663</v>
      </c>
      <c r="R33" s="46">
        <f t="shared" si="6"/>
        <v>0.772782503037667</v>
      </c>
      <c r="S33" s="46">
        <f t="shared" si="6"/>
        <v>0.6442641946697567</v>
      </c>
      <c r="T33" s="46">
        <f t="shared" si="6"/>
        <v>0.721058434399118</v>
      </c>
      <c r="U33" s="47"/>
      <c r="V33" s="47">
        <f>1-(V31+V29)/V28</f>
        <v>0.6545943708609272</v>
      </c>
      <c r="W33" s="48"/>
      <c r="X33" s="48"/>
    </row>
    <row r="34" spans="1:24" ht="12.75">
      <c r="A34" s="104"/>
      <c r="B34" s="49" t="s">
        <v>88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>
        <f aca="true" t="shared" si="7" ref="M34:T34">1-(M31-M30+M29-M32)/M28</f>
        <v>0.8859315589353612</v>
      </c>
      <c r="N34" s="50">
        <f t="shared" si="7"/>
        <v>0.9020715630885122</v>
      </c>
      <c r="O34" s="50">
        <f t="shared" si="7"/>
        <v>0.987468671679198</v>
      </c>
      <c r="P34" s="50">
        <f t="shared" si="7"/>
        <v>0.9761194029850746</v>
      </c>
      <c r="Q34" s="50">
        <f t="shared" si="7"/>
        <v>0.9066147859922179</v>
      </c>
      <c r="R34" s="50">
        <f t="shared" si="7"/>
        <v>0.9866342648845686</v>
      </c>
      <c r="S34" s="50">
        <f t="shared" si="7"/>
        <v>0.8910776361529548</v>
      </c>
      <c r="T34" s="50">
        <f t="shared" si="7"/>
        <v>0.9647188533627343</v>
      </c>
      <c r="U34" s="51"/>
      <c r="V34" s="51">
        <f>1-(V31-V30+V29-V32)/V28</f>
        <v>0.9513658940397351</v>
      </c>
      <c r="W34" s="48"/>
      <c r="X34" s="48"/>
    </row>
    <row r="35" spans="1:24" ht="12.75" customHeight="1">
      <c r="A35" s="104" t="s">
        <v>14</v>
      </c>
      <c r="B35" s="41" t="s">
        <v>82</v>
      </c>
      <c r="C35" s="58">
        <v>2468</v>
      </c>
      <c r="D35" s="58">
        <v>2286</v>
      </c>
      <c r="E35" s="58">
        <v>2363</v>
      </c>
      <c r="F35" s="58">
        <v>2210</v>
      </c>
      <c r="G35" s="58">
        <v>2302</v>
      </c>
      <c r="H35" s="58">
        <v>2377</v>
      </c>
      <c r="I35" s="58">
        <v>2535</v>
      </c>
      <c r="J35" s="58">
        <v>2394</v>
      </c>
      <c r="K35" s="58">
        <v>2137</v>
      </c>
      <c r="L35" s="58">
        <v>2311</v>
      </c>
      <c r="M35" s="58">
        <v>2182</v>
      </c>
      <c r="N35" s="58">
        <v>2233</v>
      </c>
      <c r="O35" s="58">
        <v>2311</v>
      </c>
      <c r="P35" s="58">
        <v>2030</v>
      </c>
      <c r="Q35" s="58">
        <v>2155</v>
      </c>
      <c r="R35" s="58">
        <v>2092</v>
      </c>
      <c r="S35" s="58">
        <v>2169</v>
      </c>
      <c r="T35" s="58">
        <v>2121</v>
      </c>
      <c r="U35" s="42">
        <f>SUM(C35:N35)</f>
        <v>27798</v>
      </c>
      <c r="V35" s="42">
        <f>SUM(O35:T35)</f>
        <v>12878</v>
      </c>
      <c r="W35" s="43">
        <f>+T35/H35-1</f>
        <v>-0.10769877997475807</v>
      </c>
      <c r="X35" s="43">
        <f>SUM(O35:T35)/SUM(C35:H35)-1</f>
        <v>-0.08053691275167785</v>
      </c>
    </row>
    <row r="36" spans="1:24" ht="12.75">
      <c r="A36" s="104"/>
      <c r="B36" s="41" t="s">
        <v>83</v>
      </c>
      <c r="C36" s="58">
        <v>34</v>
      </c>
      <c r="D36" s="58">
        <v>64</v>
      </c>
      <c r="E36" s="58">
        <v>34</v>
      </c>
      <c r="F36" s="58">
        <v>36</v>
      </c>
      <c r="G36" s="58">
        <v>55</v>
      </c>
      <c r="H36" s="58">
        <v>33</v>
      </c>
      <c r="I36" s="58">
        <v>112</v>
      </c>
      <c r="J36" s="58">
        <v>93</v>
      </c>
      <c r="K36" s="58">
        <v>72</v>
      </c>
      <c r="L36" s="58">
        <v>71</v>
      </c>
      <c r="M36" s="58">
        <v>52</v>
      </c>
      <c r="N36" s="58">
        <v>66</v>
      </c>
      <c r="O36" s="58">
        <v>34</v>
      </c>
      <c r="P36" s="58">
        <v>87</v>
      </c>
      <c r="Q36" s="58">
        <v>58</v>
      </c>
      <c r="R36" s="58">
        <v>58</v>
      </c>
      <c r="S36" s="58">
        <v>51</v>
      </c>
      <c r="T36" s="58">
        <v>53</v>
      </c>
      <c r="U36" s="42">
        <f>SUM(C36:N36)</f>
        <v>722</v>
      </c>
      <c r="V36" s="42">
        <f>SUM(O36:T36)</f>
        <v>341</v>
      </c>
      <c r="W36" s="43">
        <f>+T36/H36-1</f>
        <v>0.606060606060606</v>
      </c>
      <c r="X36" s="43">
        <f>SUM(O36:T36)/SUM(C36:H36)-1</f>
        <v>0.33203125</v>
      </c>
    </row>
    <row r="37" spans="1:24" ht="12.75">
      <c r="A37" s="104"/>
      <c r="B37" s="41" t="s">
        <v>84</v>
      </c>
      <c r="C37" s="58">
        <v>22</v>
      </c>
      <c r="D37" s="58">
        <v>33</v>
      </c>
      <c r="E37" s="58">
        <v>16</v>
      </c>
      <c r="F37" s="58">
        <v>6</v>
      </c>
      <c r="G37" s="58">
        <v>16</v>
      </c>
      <c r="H37" s="58">
        <v>8</v>
      </c>
      <c r="I37" s="58">
        <v>28</v>
      </c>
      <c r="J37" s="58">
        <v>21</v>
      </c>
      <c r="K37" s="58">
        <v>23</v>
      </c>
      <c r="L37" s="58">
        <v>27</v>
      </c>
      <c r="M37" s="58">
        <v>20</v>
      </c>
      <c r="N37" s="58">
        <v>20</v>
      </c>
      <c r="O37" s="58">
        <v>17</v>
      </c>
      <c r="P37" s="58">
        <v>38</v>
      </c>
      <c r="Q37" s="58">
        <v>12</v>
      </c>
      <c r="R37" s="58">
        <v>11</v>
      </c>
      <c r="S37" s="58">
        <v>18</v>
      </c>
      <c r="T37" s="58">
        <v>9</v>
      </c>
      <c r="U37" s="42">
        <f>SUM(C37:N37)</f>
        <v>240</v>
      </c>
      <c r="V37" s="42">
        <f>SUM(O37:T37)</f>
        <v>105</v>
      </c>
      <c r="W37" s="43">
        <f>+T37/H37-1</f>
        <v>0.125</v>
      </c>
      <c r="X37" s="43">
        <f>SUM(O37:T37)/SUM(C37:H37)-1</f>
        <v>0.03960396039603964</v>
      </c>
    </row>
    <row r="38" spans="1:24" ht="12.75">
      <c r="A38" s="104"/>
      <c r="B38" s="41" t="s">
        <v>85</v>
      </c>
      <c r="C38" s="58">
        <v>462</v>
      </c>
      <c r="D38" s="58">
        <v>573</v>
      </c>
      <c r="E38" s="58">
        <v>455</v>
      </c>
      <c r="F38" s="58">
        <v>449</v>
      </c>
      <c r="G38" s="58">
        <v>460</v>
      </c>
      <c r="H38" s="58">
        <v>476</v>
      </c>
      <c r="I38" s="58">
        <v>683</v>
      </c>
      <c r="J38" s="58">
        <v>565</v>
      </c>
      <c r="K38" s="58">
        <v>374</v>
      </c>
      <c r="L38" s="58">
        <v>678</v>
      </c>
      <c r="M38" s="58">
        <v>602</v>
      </c>
      <c r="N38" s="58">
        <v>937</v>
      </c>
      <c r="O38" s="58">
        <v>362</v>
      </c>
      <c r="P38" s="58">
        <v>549</v>
      </c>
      <c r="Q38" s="58">
        <v>497</v>
      </c>
      <c r="R38" s="58">
        <v>300</v>
      </c>
      <c r="S38" s="58">
        <v>310</v>
      </c>
      <c r="T38" s="58">
        <v>288</v>
      </c>
      <c r="U38" s="42">
        <f>SUM(C38:N38)</f>
        <v>6714</v>
      </c>
      <c r="V38" s="42">
        <f>SUM(O38:T38)</f>
        <v>2306</v>
      </c>
      <c r="W38" s="43">
        <f>+T38/H38-1</f>
        <v>-0.39495798319327735</v>
      </c>
      <c r="X38" s="43">
        <f>SUM(O38:T38)/SUM(C38:H38)-1</f>
        <v>-0.19791304347826089</v>
      </c>
    </row>
    <row r="39" spans="1:24" ht="12.75">
      <c r="A39" s="104"/>
      <c r="B39" s="41" t="s">
        <v>86</v>
      </c>
      <c r="C39" s="58">
        <v>247</v>
      </c>
      <c r="D39" s="58">
        <v>429</v>
      </c>
      <c r="E39" s="58">
        <v>243</v>
      </c>
      <c r="F39" s="58">
        <v>284</v>
      </c>
      <c r="G39" s="58">
        <v>258</v>
      </c>
      <c r="H39" s="58">
        <v>245</v>
      </c>
      <c r="I39" s="58">
        <v>300</v>
      </c>
      <c r="J39" s="58">
        <v>258</v>
      </c>
      <c r="K39" s="58">
        <v>187</v>
      </c>
      <c r="L39" s="58">
        <v>429</v>
      </c>
      <c r="M39" s="58">
        <v>339</v>
      </c>
      <c r="N39" s="58">
        <v>440</v>
      </c>
      <c r="O39" s="58">
        <v>209</v>
      </c>
      <c r="P39" s="58">
        <v>399</v>
      </c>
      <c r="Q39" s="58">
        <v>336</v>
      </c>
      <c r="R39" s="58">
        <v>227</v>
      </c>
      <c r="S39" s="58">
        <v>186</v>
      </c>
      <c r="T39" s="58">
        <v>143</v>
      </c>
      <c r="U39" s="42">
        <f>SUM(C39:N39)</f>
        <v>3659</v>
      </c>
      <c r="V39" s="42">
        <f>SUM(O39:T39)</f>
        <v>1500</v>
      </c>
      <c r="W39" s="43">
        <f>+T39/H39-1</f>
        <v>-0.4163265306122449</v>
      </c>
      <c r="X39" s="43">
        <f>SUM(O39:T39)/SUM(C39:H39)-1</f>
        <v>-0.1207502930832356</v>
      </c>
    </row>
    <row r="40" spans="1:24" ht="12.75">
      <c r="A40" s="104"/>
      <c r="B40" s="45" t="s">
        <v>87</v>
      </c>
      <c r="C40" s="46">
        <f>1-(C38+C36)/C35</f>
        <v>0.7990275526742301</v>
      </c>
      <c r="D40" s="46">
        <f aca="true" t="shared" si="8" ref="D40:S40">1-(D38+D36)/D35</f>
        <v>0.7213473315835521</v>
      </c>
      <c r="E40" s="46">
        <f t="shared" si="8"/>
        <v>0.7930596699111299</v>
      </c>
      <c r="F40" s="46">
        <f t="shared" si="8"/>
        <v>0.7805429864253394</v>
      </c>
      <c r="G40" s="46">
        <f t="shared" si="8"/>
        <v>0.7762814943527367</v>
      </c>
      <c r="H40" s="46">
        <f t="shared" si="8"/>
        <v>0.785864535128313</v>
      </c>
      <c r="I40" s="46">
        <f t="shared" si="8"/>
        <v>0.6863905325443787</v>
      </c>
      <c r="J40" s="46">
        <f t="shared" si="8"/>
        <v>0.7251461988304093</v>
      </c>
      <c r="K40" s="46">
        <f t="shared" si="8"/>
        <v>0.7912962096396818</v>
      </c>
      <c r="L40" s="46">
        <f t="shared" si="8"/>
        <v>0.6758978797057551</v>
      </c>
      <c r="M40" s="46">
        <f t="shared" si="8"/>
        <v>0.7002749770852429</v>
      </c>
      <c r="N40" s="46">
        <f t="shared" si="8"/>
        <v>0.5508284818629646</v>
      </c>
      <c r="O40" s="46">
        <f t="shared" si="8"/>
        <v>0.8286456079619212</v>
      </c>
      <c r="P40" s="46">
        <f t="shared" si="8"/>
        <v>0.6866995073891626</v>
      </c>
      <c r="Q40" s="46">
        <f t="shared" si="8"/>
        <v>0.7424593967517401</v>
      </c>
      <c r="R40" s="46">
        <f t="shared" si="8"/>
        <v>0.8288718929254302</v>
      </c>
      <c r="S40" s="46">
        <f t="shared" si="8"/>
        <v>0.8335638543107423</v>
      </c>
      <c r="T40" s="46">
        <f>1-(T38+T36)/T35</f>
        <v>0.8392267798208393</v>
      </c>
      <c r="U40" s="47">
        <f>1-(U38+U36)/U35</f>
        <v>0.7324987409166127</v>
      </c>
      <c r="V40" s="47">
        <f>1-(V38+V36)/V35</f>
        <v>0.794455660816897</v>
      </c>
      <c r="W40" s="48"/>
      <c r="X40" s="48"/>
    </row>
    <row r="41" spans="1:24" ht="12.75">
      <c r="A41" s="104"/>
      <c r="B41" s="49" t="s">
        <v>88</v>
      </c>
      <c r="C41" s="50">
        <f>1-(C38-C37+C36-C39)/C35</f>
        <v>0.9080226904376013</v>
      </c>
      <c r="D41" s="50">
        <f aca="true" t="shared" si="9" ref="D41:V41">1-(D38-D37+D36-D39)/D35</f>
        <v>0.9234470691163604</v>
      </c>
      <c r="E41" s="50">
        <f t="shared" si="9"/>
        <v>0.9026661024121879</v>
      </c>
      <c r="F41" s="50">
        <f t="shared" si="9"/>
        <v>0.9117647058823529</v>
      </c>
      <c r="G41" s="50">
        <f t="shared" si="9"/>
        <v>0.8953084274543874</v>
      </c>
      <c r="H41" s="50">
        <f t="shared" si="9"/>
        <v>0.8923012200252419</v>
      </c>
      <c r="I41" s="50">
        <f t="shared" si="9"/>
        <v>0.8157790927021696</v>
      </c>
      <c r="J41" s="50">
        <f t="shared" si="9"/>
        <v>0.841687552213868</v>
      </c>
      <c r="K41" s="50">
        <f t="shared" si="9"/>
        <v>0.8895648104819841</v>
      </c>
      <c r="L41" s="50">
        <f t="shared" si="9"/>
        <v>0.87321505841627</v>
      </c>
      <c r="M41" s="50">
        <f t="shared" si="9"/>
        <v>0.8648029330889093</v>
      </c>
      <c r="N41" s="50">
        <f t="shared" si="9"/>
        <v>0.7568293775190327</v>
      </c>
      <c r="O41" s="50">
        <f t="shared" si="9"/>
        <v>0.9264387710947641</v>
      </c>
      <c r="P41" s="50">
        <f t="shared" si="9"/>
        <v>0.9019704433497537</v>
      </c>
      <c r="Q41" s="50">
        <f t="shared" si="9"/>
        <v>0.9039443155452436</v>
      </c>
      <c r="R41" s="50">
        <f t="shared" si="9"/>
        <v>0.9426386233269598</v>
      </c>
      <c r="S41" s="50">
        <f t="shared" si="9"/>
        <v>0.9276164130935916</v>
      </c>
      <c r="T41" s="50">
        <f>1-(T38-T37+T36-T39)/T35</f>
        <v>0.9108910891089109</v>
      </c>
      <c r="U41" s="51">
        <f t="shared" si="9"/>
        <v>0.8727606302611699</v>
      </c>
      <c r="V41" s="51">
        <f t="shared" si="9"/>
        <v>0.9190868147227831</v>
      </c>
      <c r="W41" s="48"/>
      <c r="X41" s="48"/>
    </row>
    <row r="42" spans="1:24" ht="12.75">
      <c r="A42" s="104" t="s">
        <v>53</v>
      </c>
      <c r="B42" s="41" t="s">
        <v>82</v>
      </c>
      <c r="C42" s="58">
        <v>2261</v>
      </c>
      <c r="D42" s="58">
        <v>1913</v>
      </c>
      <c r="E42" s="58">
        <v>2150</v>
      </c>
      <c r="F42" s="58">
        <v>2176</v>
      </c>
      <c r="G42" s="58">
        <v>2355</v>
      </c>
      <c r="H42" s="58">
        <v>2406</v>
      </c>
      <c r="I42" s="58">
        <v>2500</v>
      </c>
      <c r="J42" s="58">
        <v>2427</v>
      </c>
      <c r="K42" s="58">
        <v>2366</v>
      </c>
      <c r="L42" s="58">
        <v>0</v>
      </c>
      <c r="M42" s="58">
        <v>2498</v>
      </c>
      <c r="N42" s="58">
        <v>0</v>
      </c>
      <c r="O42" s="58">
        <v>2618</v>
      </c>
      <c r="P42" s="58">
        <v>2423</v>
      </c>
      <c r="Q42" s="58">
        <v>2515</v>
      </c>
      <c r="R42" s="58">
        <v>2464</v>
      </c>
      <c r="S42" s="58">
        <v>2499</v>
      </c>
      <c r="T42" s="58">
        <v>2416</v>
      </c>
      <c r="U42" s="42">
        <f>SUM(C42:N42)</f>
        <v>23052</v>
      </c>
      <c r="V42" s="42">
        <f>SUM(O42:T42)</f>
        <v>14935</v>
      </c>
      <c r="W42" s="43">
        <f>+T42/H42-1</f>
        <v>0.004156275976724855</v>
      </c>
      <c r="X42" s="43">
        <f>SUM(O42:T42)/SUM(C42:H42)-1</f>
        <v>0.12623482391976482</v>
      </c>
    </row>
    <row r="43" spans="1:24" ht="12.75">
      <c r="A43" s="104"/>
      <c r="B43" s="41" t="s">
        <v>83</v>
      </c>
      <c r="C43" s="58">
        <v>80</v>
      </c>
      <c r="D43" s="58">
        <v>132</v>
      </c>
      <c r="E43" s="58">
        <v>147</v>
      </c>
      <c r="F43" s="58">
        <v>79</v>
      </c>
      <c r="G43" s="58">
        <v>149</v>
      </c>
      <c r="H43" s="58">
        <v>84</v>
      </c>
      <c r="I43" s="58">
        <v>64</v>
      </c>
      <c r="J43" s="58">
        <v>59</v>
      </c>
      <c r="K43" s="58">
        <v>57</v>
      </c>
      <c r="L43" s="58">
        <v>0</v>
      </c>
      <c r="M43" s="58">
        <v>105</v>
      </c>
      <c r="N43" s="58">
        <v>0</v>
      </c>
      <c r="O43" s="58">
        <v>86</v>
      </c>
      <c r="P43" s="58">
        <v>169</v>
      </c>
      <c r="Q43" s="58">
        <v>108</v>
      </c>
      <c r="R43" s="58">
        <v>137</v>
      </c>
      <c r="S43" s="58">
        <v>105</v>
      </c>
      <c r="T43" s="58">
        <v>46</v>
      </c>
      <c r="U43" s="42">
        <f>SUM(C43:N43)</f>
        <v>956</v>
      </c>
      <c r="V43" s="42">
        <f>SUM(O43:T43)</f>
        <v>651</v>
      </c>
      <c r="W43" s="43">
        <f>+T43/H43-1</f>
        <v>-0.45238095238095233</v>
      </c>
      <c r="X43" s="43">
        <f>SUM(O43:T43)/SUM(C43:H43)-1</f>
        <v>-0.02980625931445602</v>
      </c>
    </row>
    <row r="44" spans="1:24" ht="12.75">
      <c r="A44" s="104"/>
      <c r="B44" s="41" t="s">
        <v>84</v>
      </c>
      <c r="C44" s="58">
        <v>23</v>
      </c>
      <c r="D44" s="58">
        <v>49</v>
      </c>
      <c r="E44" s="58">
        <v>52</v>
      </c>
      <c r="F44" s="58">
        <v>46</v>
      </c>
      <c r="G44" s="58">
        <v>53</v>
      </c>
      <c r="H44" s="58">
        <v>23</v>
      </c>
      <c r="I44" s="58">
        <v>19</v>
      </c>
      <c r="J44" s="58">
        <v>23</v>
      </c>
      <c r="K44" s="58">
        <v>21</v>
      </c>
      <c r="L44" s="58">
        <v>0</v>
      </c>
      <c r="M44" s="58">
        <v>59</v>
      </c>
      <c r="N44" s="58">
        <v>0</v>
      </c>
      <c r="O44" s="58">
        <v>49</v>
      </c>
      <c r="P44" s="58">
        <v>70</v>
      </c>
      <c r="Q44" s="58">
        <v>38</v>
      </c>
      <c r="R44" s="58">
        <v>48</v>
      </c>
      <c r="S44" s="58">
        <v>45</v>
      </c>
      <c r="T44" s="58">
        <v>27</v>
      </c>
      <c r="U44" s="42">
        <f>SUM(C44:N44)</f>
        <v>368</v>
      </c>
      <c r="V44" s="42">
        <f>SUM(O44:T44)</f>
        <v>277</v>
      </c>
      <c r="W44" s="43">
        <f>+T44/H44-1</f>
        <v>0.17391304347826098</v>
      </c>
      <c r="X44" s="43">
        <f>SUM(O44:T44)/SUM(C44:H44)-1</f>
        <v>0.1260162601626016</v>
      </c>
    </row>
    <row r="45" spans="1:24" ht="12.75">
      <c r="A45" s="104"/>
      <c r="B45" s="41" t="s">
        <v>85</v>
      </c>
      <c r="C45" s="58">
        <v>307</v>
      </c>
      <c r="D45" s="58">
        <v>535</v>
      </c>
      <c r="E45" s="58">
        <v>482</v>
      </c>
      <c r="F45" s="58">
        <v>458</v>
      </c>
      <c r="G45" s="58">
        <v>675</v>
      </c>
      <c r="H45" s="58">
        <v>460</v>
      </c>
      <c r="I45" s="58">
        <v>419</v>
      </c>
      <c r="J45" s="58">
        <v>404</v>
      </c>
      <c r="K45" s="58">
        <v>305</v>
      </c>
      <c r="L45" s="58">
        <v>0</v>
      </c>
      <c r="M45" s="58">
        <v>626</v>
      </c>
      <c r="N45" s="58">
        <v>0</v>
      </c>
      <c r="O45" s="58">
        <v>473</v>
      </c>
      <c r="P45" s="58">
        <v>708</v>
      </c>
      <c r="Q45" s="58">
        <v>688</v>
      </c>
      <c r="R45" s="58">
        <v>559</v>
      </c>
      <c r="S45" s="58">
        <v>416</v>
      </c>
      <c r="T45" s="58">
        <v>328</v>
      </c>
      <c r="U45" s="42">
        <f>SUM(C45:N45)</f>
        <v>4671</v>
      </c>
      <c r="V45" s="42">
        <f>SUM(O45:T45)</f>
        <v>3172</v>
      </c>
      <c r="W45" s="43">
        <f>+T45/H45-1</f>
        <v>-0.28695652173913044</v>
      </c>
      <c r="X45" s="43">
        <f>SUM(O45:T45)/SUM(C45:H45)-1</f>
        <v>0.08741858073363051</v>
      </c>
    </row>
    <row r="46" spans="1:24" ht="12.75">
      <c r="A46" s="104"/>
      <c r="B46" s="41" t="s">
        <v>86</v>
      </c>
      <c r="C46" s="58">
        <v>179</v>
      </c>
      <c r="D46" s="58">
        <v>377</v>
      </c>
      <c r="E46" s="58">
        <v>290</v>
      </c>
      <c r="F46" s="58">
        <v>349</v>
      </c>
      <c r="G46" s="58">
        <v>470</v>
      </c>
      <c r="H46" s="58">
        <v>258</v>
      </c>
      <c r="I46" s="58">
        <v>253</v>
      </c>
      <c r="J46" s="58">
        <v>239</v>
      </c>
      <c r="K46" s="58">
        <v>145</v>
      </c>
      <c r="L46" s="58">
        <v>0</v>
      </c>
      <c r="M46" s="58">
        <v>416</v>
      </c>
      <c r="N46" s="58">
        <v>0</v>
      </c>
      <c r="O46" s="58">
        <v>348</v>
      </c>
      <c r="P46" s="58">
        <v>622</v>
      </c>
      <c r="Q46" s="58">
        <v>534</v>
      </c>
      <c r="R46" s="58">
        <v>366</v>
      </c>
      <c r="S46" s="58">
        <v>264</v>
      </c>
      <c r="T46" s="58">
        <v>234</v>
      </c>
      <c r="U46" s="42">
        <f>SUM(C46:N46)</f>
        <v>2976</v>
      </c>
      <c r="V46" s="42">
        <f>SUM(O46:T46)</f>
        <v>2368</v>
      </c>
      <c r="W46" s="43">
        <f>+T46/H46-1</f>
        <v>-0.09302325581395354</v>
      </c>
      <c r="X46" s="43">
        <f>SUM(O46:T46)/SUM(C46:H46)-1</f>
        <v>0.23140925637025478</v>
      </c>
    </row>
    <row r="47" spans="1:24" ht="12.75">
      <c r="A47" s="104"/>
      <c r="B47" s="45" t="s">
        <v>87</v>
      </c>
      <c r="C47" s="46">
        <f>1-(C45+C43)/C42</f>
        <v>0.8288367978770456</v>
      </c>
      <c r="D47" s="46">
        <f aca="true" t="shared" si="10" ref="D47:S47">1-(D45+D43)/D42</f>
        <v>0.6513329848405646</v>
      </c>
      <c r="E47" s="46">
        <f t="shared" si="10"/>
        <v>0.7074418604651163</v>
      </c>
      <c r="F47" s="46">
        <f t="shared" si="10"/>
        <v>0.7532169117647058</v>
      </c>
      <c r="G47" s="46">
        <f t="shared" si="10"/>
        <v>0.6501061571125266</v>
      </c>
      <c r="H47" s="46">
        <f t="shared" si="10"/>
        <v>0.7738985868661679</v>
      </c>
      <c r="I47" s="46">
        <f t="shared" si="10"/>
        <v>0.8068</v>
      </c>
      <c r="J47" s="46">
        <f t="shared" si="10"/>
        <v>0.8092295014421096</v>
      </c>
      <c r="K47" s="46">
        <f t="shared" si="10"/>
        <v>0.8469991546914624</v>
      </c>
      <c r="L47" s="46"/>
      <c r="M47" s="46">
        <f t="shared" si="10"/>
        <v>0.7073658927141713</v>
      </c>
      <c r="N47" s="46"/>
      <c r="O47" s="46">
        <f t="shared" si="10"/>
        <v>0.7864782276546982</v>
      </c>
      <c r="P47" s="46">
        <f t="shared" si="10"/>
        <v>0.6380520016508461</v>
      </c>
      <c r="Q47" s="46">
        <f t="shared" si="10"/>
        <v>0.6834990059642148</v>
      </c>
      <c r="R47" s="46">
        <f t="shared" si="10"/>
        <v>0.7175324675324675</v>
      </c>
      <c r="S47" s="46">
        <f t="shared" si="10"/>
        <v>0.7915166066426571</v>
      </c>
      <c r="T47" s="46">
        <f>1-(T45+T43)/T42</f>
        <v>0.8451986754966887</v>
      </c>
      <c r="U47" s="47">
        <f>1-(U45+U43)/U42</f>
        <v>0.7558997050147492</v>
      </c>
      <c r="V47" s="47">
        <f>1-(V45+V43)/V42</f>
        <v>0.7440241044526281</v>
      </c>
      <c r="W47" s="48"/>
      <c r="X47" s="48"/>
    </row>
    <row r="48" spans="1:24" ht="12.75">
      <c r="A48" s="104"/>
      <c r="B48" s="49" t="s">
        <v>88</v>
      </c>
      <c r="C48" s="50">
        <f>1-(C45-C44+C43-C46)/C42</f>
        <v>0.9181777974347634</v>
      </c>
      <c r="D48" s="50">
        <f aca="true" t="shared" si="11" ref="D48:V48">1-(D45-D44+D43-D46)/D42</f>
        <v>0.8740198640878202</v>
      </c>
      <c r="E48" s="50">
        <f t="shared" si="11"/>
        <v>0.8665116279069768</v>
      </c>
      <c r="F48" s="50">
        <f t="shared" si="11"/>
        <v>0.9347426470588235</v>
      </c>
      <c r="G48" s="50">
        <f t="shared" si="11"/>
        <v>0.8721868365180467</v>
      </c>
      <c r="H48" s="50">
        <f t="shared" si="11"/>
        <v>0.8906899418121363</v>
      </c>
      <c r="I48" s="50">
        <f t="shared" si="11"/>
        <v>0.9156</v>
      </c>
      <c r="J48" s="50">
        <f t="shared" si="11"/>
        <v>0.9171817058096415</v>
      </c>
      <c r="K48" s="50">
        <f t="shared" si="11"/>
        <v>0.9171597633136095</v>
      </c>
      <c r="L48" s="50"/>
      <c r="M48" s="50">
        <f t="shared" si="11"/>
        <v>0.8975180144115292</v>
      </c>
      <c r="N48" s="50"/>
      <c r="O48" s="50">
        <f t="shared" si="11"/>
        <v>0.9381207028265852</v>
      </c>
      <c r="P48" s="50">
        <f t="shared" si="11"/>
        <v>0.9236483697895171</v>
      </c>
      <c r="Q48" s="50">
        <f t="shared" si="11"/>
        <v>0.910934393638171</v>
      </c>
      <c r="R48" s="50">
        <f t="shared" si="11"/>
        <v>0.885551948051948</v>
      </c>
      <c r="S48" s="50">
        <f t="shared" si="11"/>
        <v>0.9151660664265706</v>
      </c>
      <c r="T48" s="50">
        <f>1-(T45-T44+T43-T46)/T42</f>
        <v>0.953228476821192</v>
      </c>
      <c r="U48" s="51">
        <f t="shared" si="11"/>
        <v>0.90096304008329</v>
      </c>
      <c r="V48" s="51">
        <f t="shared" si="11"/>
        <v>0.9211248744559759</v>
      </c>
      <c r="W48" s="48"/>
      <c r="X48" s="48"/>
    </row>
    <row r="49" spans="1:24" ht="12.75">
      <c r="A49" s="106" t="s">
        <v>95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</sheetData>
  <mergeCells count="15">
    <mergeCell ref="A35:A41"/>
    <mergeCell ref="A42:A48"/>
    <mergeCell ref="A49:X49"/>
    <mergeCell ref="A1:V1"/>
    <mergeCell ref="A2:V2"/>
    <mergeCell ref="A3:V3"/>
    <mergeCell ref="A4:V4"/>
    <mergeCell ref="A7:A13"/>
    <mergeCell ref="A14:A20"/>
    <mergeCell ref="A21:A27"/>
    <mergeCell ref="W5:X5"/>
    <mergeCell ref="A28:A34"/>
    <mergeCell ref="C5:N5"/>
    <mergeCell ref="U5:V5"/>
    <mergeCell ref="O5:T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Junio</dc:title>
  <dc:subject/>
  <dc:creator/>
  <cp:keywords/>
  <dc:description/>
  <cp:lastModifiedBy>4242800</cp:lastModifiedBy>
  <dcterms:created xsi:type="dcterms:W3CDTF">2008-07-11T15:54:34Z</dcterms:created>
  <dcterms:modified xsi:type="dcterms:W3CDTF">2008-07-24T12:54:41Z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AEVVZYF6TF2M-623-68</vt:lpwstr>
  </property>
  <property fmtid="{D5CDD505-2E9C-101B-9397-08002B2CF9AE}" pid="4" name="_dlc_DocIdItemGu">
    <vt:lpwstr>120a9416-bd52-41b4-a22b-9cf56d418681</vt:lpwstr>
  </property>
  <property fmtid="{D5CDD505-2E9C-101B-9397-08002B2CF9AE}" pid="5" name="_dlc_DocIdU">
    <vt:lpwstr>http://bog127/AAeronautica/Estadisticas/TAereo/_layouts/DocIdRedir.aspx?ID=AEVVZYF6TF2M-623-68, AEVVZYF6TF2M-623-68</vt:lpwstr>
  </property>
  <property fmtid="{D5CDD505-2E9C-101B-9397-08002B2CF9AE}" pid="6" name="Cla">
    <vt:lpwstr>CALIDAD 2008</vt:lpwstr>
  </property>
  <property fmtid="{D5CDD505-2E9C-101B-9397-08002B2CF9AE}" pid="7" name="Secci">
    <vt:lpwstr>Calidad del Servicio</vt:lpwstr>
  </property>
  <property fmtid="{D5CDD505-2E9C-101B-9397-08002B2CF9AE}" pid="8" name="Ord">
    <vt:lpwstr>01</vt:lpwstr>
  </property>
  <property fmtid="{D5CDD505-2E9C-101B-9397-08002B2CF9AE}" pid="9" name="Filt">
    <vt:lpwstr>CALIDAD 2008</vt:lpwstr>
  </property>
  <property fmtid="{D5CDD505-2E9C-101B-9397-08002B2CF9AE}" pid="10" name="Forma">
    <vt:lpwstr>/Style%20Library/Images/xls.svg</vt:lpwstr>
  </property>
</Properties>
</file>